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licitacao02\Desktop\"/>
    </mc:Choice>
  </mc:AlternateContent>
  <xr:revisionPtr revIDLastSave="0" documentId="13_ncr:1_{A3D7A077-90B2-4F50-86C7-643454F5929F}" xr6:coauthVersionLast="47" xr6:coauthVersionMax="47" xr10:uidLastSave="{00000000-0000-0000-0000-000000000000}"/>
  <bookViews>
    <workbookView xWindow="-120" yWindow="-120" windowWidth="20730" windowHeight="11310" tabRatio="626" xr2:uid="{00000000-000D-0000-FFFF-FFFF00000000}"/>
  </bookViews>
  <sheets>
    <sheet name="Planilha Orçamentária" sheetId="3" r:id="rId1"/>
  </sheets>
  <definedNames>
    <definedName name="_xlnm._FilterDatabase" localSheetId="0" hidden="1">'Planilha Orçamentária'!$A$5:$H$145</definedName>
    <definedName name="_xlnm.Print_Area" localSheetId="0">'Planilha Orçamentária'!$A$1:$H$160</definedName>
    <definedName name="_xlnm.Print_Titles" localSheetId="0">'Planilha Orçamentária'!$1:$5</definedName>
  </definedNames>
  <calcPr calcId="181029"/>
</workbook>
</file>

<file path=xl/calcChain.xml><?xml version="1.0" encoding="utf-8"?>
<calcChain xmlns="http://schemas.openxmlformats.org/spreadsheetml/2006/main">
  <c r="F139" i="3" l="1"/>
  <c r="F138" i="3"/>
  <c r="F140" i="3" s="1"/>
  <c r="B104" i="3"/>
  <c r="F100" i="3"/>
  <c r="B96" i="3"/>
  <c r="B90" i="3"/>
  <c r="B89" i="3"/>
  <c r="B84" i="3"/>
  <c r="B83" i="3"/>
  <c r="B82" i="3"/>
  <c r="F72" i="3"/>
  <c r="F71" i="3"/>
  <c r="F73" i="3" s="1"/>
  <c r="F109" i="3"/>
  <c r="F110" i="3" s="1"/>
  <c r="F104" i="3"/>
  <c r="F105" i="3" s="1"/>
  <c r="F95" i="3"/>
  <c r="F92" i="3"/>
  <c r="F91" i="3"/>
  <c r="F90" i="3"/>
  <c r="F89" i="3"/>
  <c r="F86" i="3"/>
  <c r="F85" i="3"/>
  <c r="F84" i="3"/>
  <c r="F20" i="3"/>
  <c r="F19" i="3"/>
  <c r="F14" i="3"/>
  <c r="F13" i="3"/>
  <c r="H7" i="3"/>
  <c r="H8" i="3"/>
  <c r="H143" i="3" l="1"/>
  <c r="H144" i="3" s="1"/>
  <c r="H145" i="3" s="1"/>
</calcChain>
</file>

<file path=xl/sharedStrings.xml><?xml version="1.0" encoding="utf-8"?>
<sst xmlns="http://schemas.openxmlformats.org/spreadsheetml/2006/main" count="486" uniqueCount="238">
  <si>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</si>
  <si>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</si>
  <si>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</si>
  <si>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</si>
  <si>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</si>
  <si>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</si>
  <si>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</si>
  <si>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</si>
  <si>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</si>
  <si>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m³</t>
  </si>
  <si>
    <t>2.2</t>
  </si>
  <si>
    <t>2.3</t>
  </si>
  <si>
    <t>2.4</t>
  </si>
  <si>
    <t>kg</t>
  </si>
  <si>
    <t>2.5</t>
  </si>
  <si>
    <t>2.6</t>
  </si>
  <si>
    <t>2.7</t>
  </si>
  <si>
    <t>2.8</t>
  </si>
  <si>
    <t>un</t>
  </si>
  <si>
    <t>2.9</t>
  </si>
  <si>
    <t>m²</t>
  </si>
  <si>
    <t>m</t>
  </si>
  <si>
    <t>SUPERESTRUTURA</t>
  </si>
  <si>
    <t>PAREDES E PAINÉIS</t>
  </si>
  <si>
    <t>COBERTURA</t>
  </si>
  <si>
    <t>PISOS</t>
  </si>
  <si>
    <t>INSTALAÇÕES ELÉTRICAS</t>
  </si>
  <si>
    <t>Planilha Orçamentária</t>
  </si>
  <si>
    <t>INSTALAÇÕES HIDRÁULICAS</t>
  </si>
  <si>
    <t>Descrição</t>
  </si>
  <si>
    <t>1.9</t>
  </si>
  <si>
    <t>2.10</t>
  </si>
  <si>
    <t>TOTAL</t>
  </si>
  <si>
    <t>und</t>
  </si>
  <si>
    <t>1.1.1</t>
  </si>
  <si>
    <t>1.2.1</t>
  </si>
  <si>
    <t>1.3.1</t>
  </si>
  <si>
    <t>1.3.2</t>
  </si>
  <si>
    <t>2.2.1</t>
  </si>
  <si>
    <t>Iten</t>
  </si>
  <si>
    <t>Qtdade</t>
  </si>
  <si>
    <t>Eng° Marco Aurélio M. Borges</t>
  </si>
  <si>
    <t>ESQUADRIAS</t>
  </si>
  <si>
    <t>Divisão Técnica</t>
  </si>
  <si>
    <t>Chapisco traço 1:3</t>
  </si>
  <si>
    <t>TOTAL GERAL</t>
  </si>
  <si>
    <t>1</t>
  </si>
  <si>
    <t xml:space="preserve">PINTURA </t>
  </si>
  <si>
    <t>Laje pré-fabricada treliçada h8.</t>
  </si>
  <si>
    <t xml:space="preserve">INFRAESTRUTURA </t>
  </si>
  <si>
    <t>Reboco traço 1:2:8, espessura 20 mm</t>
  </si>
  <si>
    <t>OBRA:  SALA RECEPÇÃO COZINHA E FERRAMENTARIA - ETE</t>
  </si>
  <si>
    <t>Objeto: CONSTRUÇÃO DE UMA SALA PARA RECEPÇÃO, COZINHA, WC E FERRAMENTARIA - ETE</t>
  </si>
  <si>
    <t>RECEPÇÃO COZINHA E WC</t>
  </si>
  <si>
    <t>Vergas e contravergas em canaletas de concreto 19x39x19</t>
  </si>
  <si>
    <t>BDI</t>
  </si>
  <si>
    <t>Escavação manual baldrames em solo 2ª categoria</t>
  </si>
  <si>
    <t>Escavação manual Brocas Ø25cm, em solo 2ª categoria</t>
  </si>
  <si>
    <t>Formas tábua de pinus</t>
  </si>
  <si>
    <t>Aço Ø8,0mm CA50A</t>
  </si>
  <si>
    <t>Aço Ø10,0mm CA50A</t>
  </si>
  <si>
    <t>Aço Ø5,0mm CA50A</t>
  </si>
  <si>
    <t>Aço Ø8,0mm CA50A (pilaretes e vigas respaldo)</t>
  </si>
  <si>
    <t>Impermeabilização Baldrames</t>
  </si>
  <si>
    <t>Cobertura em telhas de fibrocimento ondulada 6mm, estrutura em madeira maciça cupiúba.</t>
  </si>
  <si>
    <t>REVESTIMENTOS (apenas wc e parede da pia inteira)</t>
  </si>
  <si>
    <t>ALAMBRADO E PORTÃO ACESSO</t>
  </si>
  <si>
    <t>Alambrado com postes concreto curvo, tela fio 12 galvanizada, base em concreto h=40cm, tres fios de arame farpado topo.(conf. Detalhes no projeto)</t>
  </si>
  <si>
    <t>Portão 3,0m Tubular de abrir conforme detalhes projeto</t>
  </si>
  <si>
    <t>1.1.2</t>
  </si>
  <si>
    <t>1.1.3</t>
  </si>
  <si>
    <t>1.1.4</t>
  </si>
  <si>
    <t>1.1.5</t>
  </si>
  <si>
    <t>1.1.6</t>
  </si>
  <si>
    <t>1.1.7</t>
  </si>
  <si>
    <t>1.1.8</t>
  </si>
  <si>
    <t>1.2.2</t>
  </si>
  <si>
    <t>1.2.3</t>
  </si>
  <si>
    <t>1.2.5</t>
  </si>
  <si>
    <t>1.4.1</t>
  </si>
  <si>
    <t>1.5.1</t>
  </si>
  <si>
    <t>1.5.2</t>
  </si>
  <si>
    <t>1.5.3</t>
  </si>
  <si>
    <t>1.6.1</t>
  </si>
  <si>
    <t>1.6.2</t>
  </si>
  <si>
    <t>1.6.3</t>
  </si>
  <si>
    <t>1.6.4</t>
  </si>
  <si>
    <t>1.9.1</t>
  </si>
  <si>
    <t>1.9.2</t>
  </si>
  <si>
    <t>1.9.4</t>
  </si>
  <si>
    <t>1.9.5</t>
  </si>
  <si>
    <t>1.10</t>
  </si>
  <si>
    <t>1.10.1</t>
  </si>
  <si>
    <t>1.10.2</t>
  </si>
  <si>
    <t>1.11</t>
  </si>
  <si>
    <t>1.11.3</t>
  </si>
  <si>
    <t>2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</si>
  <si>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</si>
  <si>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</si>
  <si>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</si>
  <si>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</si>
  <si>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</si>
  <si>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</si>
  <si>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</si>
  <si>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</si>
  <si>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2.2.2</t>
  </si>
  <si>
    <t>2.2.3</t>
  </si>
  <si>
    <t>2.2.5</t>
  </si>
  <si>
    <t>2.3.1</t>
  </si>
  <si>
    <t>2.3.2</t>
  </si>
  <si>
    <t>2.4.1</t>
  </si>
  <si>
    <t>2.5.1</t>
  </si>
  <si>
    <t>2.5.2</t>
  </si>
  <si>
    <t>2.5.3</t>
  </si>
  <si>
    <t>2.6.1</t>
  </si>
  <si>
    <t>2.6.2</t>
  </si>
  <si>
    <t>2.6.3</t>
  </si>
  <si>
    <t>2.6.5</t>
  </si>
  <si>
    <t>2.7.1</t>
  </si>
  <si>
    <t>2.7.2</t>
  </si>
  <si>
    <t>2.7.3</t>
  </si>
  <si>
    <t>2.8.1</t>
  </si>
  <si>
    <t>2.8.2</t>
  </si>
  <si>
    <t>2.8.3</t>
  </si>
  <si>
    <t>2.8.4</t>
  </si>
  <si>
    <t>2.8.5</t>
  </si>
  <si>
    <t>2.9.1</t>
  </si>
  <si>
    <t>2.9.3</t>
  </si>
  <si>
    <t>2.9.4</t>
  </si>
  <si>
    <t>2.10.1</t>
  </si>
  <si>
    <t>2.10.2</t>
  </si>
  <si>
    <t>2.10.3</t>
  </si>
  <si>
    <t>1.11.4</t>
  </si>
  <si>
    <t>Valor  (unit.)</t>
  </si>
  <si>
    <t>Valor (total)</t>
  </si>
  <si>
    <t>REF.</t>
  </si>
  <si>
    <t>CODIGO  COMPOS.</t>
  </si>
  <si>
    <t>ED-51110</t>
  </si>
  <si>
    <t>SETOP</t>
  </si>
  <si>
    <t>ED-29801</t>
  </si>
  <si>
    <t>96536</t>
  </si>
  <si>
    <t>SINAPI</t>
  </si>
  <si>
    <t>92759</t>
  </si>
  <si>
    <t>92762</t>
  </si>
  <si>
    <t>92761</t>
  </si>
  <si>
    <t>94965</t>
  </si>
  <si>
    <t xml:space="preserve">CONCRETO FCK = 25MPA, TRAÇO 1:2,3:2,7 (EM MASSA SECA DE CIMENTO/ AREIA MÉDIA/ BRITA 1) - PREPARO MECÂNICO COM BETONEIRA 400 L. </t>
  </si>
  <si>
    <t>ED-50174</t>
  </si>
  <si>
    <t>ED-49798</t>
  </si>
  <si>
    <t>Concreto usinado fck 25,0Mpa - brita 01 Slump 5+/-1cm; Inclusive lançamento e aplicação</t>
  </si>
  <si>
    <t>101964</t>
  </si>
  <si>
    <t>103320</t>
  </si>
  <si>
    <t>Alvenaria vedação em bloco de concreto estrutural 19x39x19; espessura parede 19cm, junta 2,0cm traço 1:2:8, acabamento aparente,  friso liso arredondado.</t>
  </si>
  <si>
    <t>93186</t>
  </si>
  <si>
    <t>Vergas e contravergas em canaletas de concreto 19x39x19 moldadas in loco</t>
  </si>
  <si>
    <t>92544</t>
  </si>
  <si>
    <t>TRAMA DE MADEIRA COMPOSTA POR TERÇAS PARA TELHADOS DE ATÉ 2 ÁGUAS PARA TELHA ESTRUTURAL DE FIBROCIMENTO, INCLUSO TRANSPORTE VERTICAL.</t>
  </si>
  <si>
    <t>94207</t>
  </si>
  <si>
    <t>87905</t>
  </si>
  <si>
    <t>87531</t>
  </si>
  <si>
    <t>Emboço traço 1:2:8, espessura 20 mm</t>
  </si>
  <si>
    <t>87273</t>
  </si>
  <si>
    <t>REVESTIMENTO CERÂMICOPAREDES INTERNAS COM PLACAS TIPO ESMALTADA EXTRA  DE DIMENSÕES 33X45 CM APLICADAS NA ALTURA INTEIRA DAS PAREDES. Incluso rejuntamento</t>
  </si>
  <si>
    <t>1.4.2</t>
  </si>
  <si>
    <t>ED-9317</t>
  </si>
  <si>
    <t>Lastro de concreto, preparado em obra com betoneira, espessura 5 cm, sarrafeado.</t>
  </si>
  <si>
    <t>98679</t>
  </si>
  <si>
    <t>87262</t>
  </si>
  <si>
    <t>Piso em porcelanato classe "A", acetinado retificado, tamanho mínimo 60x60cm, inclusive rejuntamento.</t>
  </si>
  <si>
    <t>101749</t>
  </si>
  <si>
    <t>Piso cimentado externo, acabamento liso, preparo mecânico, traço 1:3, espessura 4cm.</t>
  </si>
  <si>
    <t>ED-50225</t>
  </si>
  <si>
    <t>PONTO DE EMBUTIR PARA ESGOTO EM TUBO PVC RÍGIDO, PBV - SÉRIE NORMAL, DN 100MM (4"), EMBUTIDO EM PISO COM DISTÂNCIA DE ATÉ CINCO (5) METROS DA RAMAL DE ESGOTO, INCLUSIVE CONEXÕES E FIXAÇÃO DO TUBO COM ENCHIMENTO DO RASGO NO CONCRETO COM ARGAMASSA</t>
  </si>
  <si>
    <t>ED-50224</t>
  </si>
  <si>
    <t>PONTO DE EMBUTIR PARA ESGOTO EM TUBO PVC RÍGIDO, PBV - SÉRIE NORMAL, DN 50MM (2"), EMBUTIDO EM PISO COM DISTÂNCIA DE ATÉ CINCO (5) METROS DA RAMAL DE ESGOTO, EXCLUSIVE ESCAVAÇÃO, INCLUSIVE CONEXÕES E FIXAÇÃO DO TUBO COM ENCHIMENTO DO RASGO NO CONCRETO COM ARGAMASSA</t>
  </si>
  <si>
    <t>ED-50221</t>
  </si>
  <si>
    <t>PONTO DE EMBUTIR PARA ÁGUA FRIA EM TUBO DE PVC RÍGIDO SOLDÁVEL, DN 20MM (1/2"), EMBUTIDO NA ALVENARIA COM DISTÂNCIA DE ATÉ CINCO (5) METROS DA TOMADA DE ÁGUA, INCLUSIVE CONEXÕES E FIXAÇÃO DO TUBO COM ENCHIMENTO DO RASGO NA ALVENARIA/CONCRETO COM ARGAMASSA</t>
  </si>
  <si>
    <t>Cotação</t>
  </si>
  <si>
    <t>Instalação de uma pia de granito verde ubatuba 1,50X0,60 com cuba inox nº2, completa inclusive torneira bica móvel deca, lorenzeti, ou fani, válvula e sifão.</t>
  </si>
  <si>
    <t>CUBA DE LOUÇA BRANCA DE SOBREPOR, FORMATO OVAL, INCLUSIVE VÁLVULA DE ESCOAMENTO DE METAL COM ACABAMENTO CROMADO, SIFÃO DE METAL TIPO COPO COM ACABAMENTO CROMADO, FORNECIMENTO E INSTALAÇÃO, E TORNEIRA METAL.</t>
  </si>
  <si>
    <t>ED-50297</t>
  </si>
  <si>
    <t>BACIA SANITÁRIA (VASO) DE LOUÇA COM CAIXA ACOPLADA, COR BRANCA, INCLUSIVE ACESSÓRIOS DE FIXAÇÃO/VEDAÇÃO, ENGATE FLEXÍVEL METÁLICO, FORNECIMENTO, INSTALAÇÃO E REJUNTAMENTO</t>
  </si>
  <si>
    <t>ED-50316</t>
  </si>
  <si>
    <t>DUCHA HIGIÊNICA COM REGISTRO PARA CONTROLE DE FLUXO DE ÁGUA, DIÂMETRO 1/2" (20MM), INCLUSIVE FORNECIMENTO E INSTALAÇÃO</t>
  </si>
  <si>
    <t>ED-50314</t>
  </si>
  <si>
    <t>CHUVEIRO ELÉTRICO COM RESISTÊNCIA BLINDADA, TENSÃO 127V/220V, POTÊNCIA 5500W/6800W, INCLUSIVE BRAÇO, FORNECIMENTO E INSTALAÇÃO</t>
  </si>
  <si>
    <t>104473</t>
  </si>
  <si>
    <t>COMPOSIÇÃO PARAMÉTRICA DE PONTO ELÉTRICO DE ILUMINAÇÃO, COM INTERRUPTOR SIMPLES, EM EDIFÍCIO RESIDENCIAL COM ELETRODUTO EMBUTIDO EM RASGOS NAS PAREDES, INCLUSO TOMADA, ELETRODUTO, CABO, RASGO E CHUMBAMENTO (SEM LUMINÁRIA E LÂMPADA). AF_11/2022</t>
  </si>
  <si>
    <t>104475</t>
  </si>
  <si>
    <t>COMPOSIÇÃO PARAMÉTRICA DE PONTO ELÉTRICO DE TOMADA DE USO GERAL 2P+T (10A/250V) EM EDIFÍCIO RESIDENCIAL COM ELETRODUTO EMBUTIDO EM RASGOS NAS PAREDES, INCLUSO TOMADA, ELETRODUTO, CABO, RASGO, QUEBRA E CHUMBAMENTO. AF_11/2022</t>
  </si>
  <si>
    <t>Painel LED quadrado 30x30cm sobrepor 24W, luz branca 6500k</t>
  </si>
  <si>
    <t>QUADRO DISTRIBUIÇÃO PARA ATÉ 12 DISJUNTORES DIN, COM FORNECIMENNTO DE 6 DISJUNTORES 25 A.</t>
  </si>
  <si>
    <t>J02 - Janela max ar alumínio linha suprema; 0,50x1,00m, com grade de proteção externa em ferro redondo Ø 3/8" epaçamento 10cm.</t>
  </si>
  <si>
    <t>98522</t>
  </si>
  <si>
    <t>FERRAMENTARIA e WC OPERADOR</t>
  </si>
  <si>
    <t>88484</t>
  </si>
  <si>
    <t>FUNDO SELADOR ACRÍLICO, APLICAÇÃO MANUAL EM TETO, UMA DEMÃO. AF_04/2023</t>
  </si>
  <si>
    <t>88485</t>
  </si>
  <si>
    <t>FUNDO SELADOR ACRÍLICO, APLICAÇÃO MANUAL EM PAREDE, INTERNO E EXTERNO UMA DEMÃO. AF_04/2023</t>
  </si>
  <si>
    <t>88488</t>
  </si>
  <si>
    <t>PINTURA LÁTEX ACRÍLICA PREMIUM, APLICAÇÃO MANUAL EM TETO, DUAS DEMÃOS. AF_04/2023</t>
  </si>
  <si>
    <t>88489</t>
  </si>
  <si>
    <t>PINTURA LÁTEX ACRÍLICA PREMIUM, APLICAÇÃO MANUAL EM PAREDES, DUAS DEMÃOS. AF_04/2023</t>
  </si>
  <si>
    <t>100745</t>
  </si>
  <si>
    <t>Pintura esmalte sintético em esquadrias aço e barrado externo altura de 1,0m; duas demãos</t>
  </si>
  <si>
    <t>1.7.1</t>
  </si>
  <si>
    <t>1.7.2</t>
  </si>
  <si>
    <t>1.7.3</t>
  </si>
  <si>
    <t>1.7.4</t>
  </si>
  <si>
    <t>1.7.5</t>
  </si>
  <si>
    <t>1.7.6</t>
  </si>
  <si>
    <t>1.7.7</t>
  </si>
  <si>
    <t>1.8.1</t>
  </si>
  <si>
    <t>1.8.2</t>
  </si>
  <si>
    <t>1.8.3</t>
  </si>
  <si>
    <t>1.8.4</t>
  </si>
  <si>
    <t>1.8.5</t>
  </si>
  <si>
    <t>P02- Porta canelada ferro chapa nº18; Requadro 19 na chapa 16; 2,10x0,70m</t>
  </si>
  <si>
    <t>P01- Porta canelada ferro chapa nº18; Requadro 19 na chapa 16 ; 2,10x0,80m</t>
  </si>
  <si>
    <t>1.11.1</t>
  </si>
  <si>
    <t>1.11.2</t>
  </si>
  <si>
    <t>1.11.5</t>
  </si>
  <si>
    <t>ED-29802</t>
  </si>
  <si>
    <t>94966</t>
  </si>
  <si>
    <t>Cobertura em telhas de fibrocimento tipo canalete 49/8.0mm.</t>
  </si>
  <si>
    <t>cotação</t>
  </si>
  <si>
    <t>2.4.2</t>
  </si>
  <si>
    <t>Regularização piso com massa cimento e areia 1:3, preparo mecanico</t>
  </si>
  <si>
    <t>2.7.4</t>
  </si>
  <si>
    <t>2.7.5</t>
  </si>
  <si>
    <t>2.7.6</t>
  </si>
  <si>
    <t>2.7.7</t>
  </si>
  <si>
    <t>QUADRO DISTRIBUIÇÃO PARA ATÉ 6 DISJUNTORES DIN, COM FORNECIMENNTO DE 6 DISJUNTORES 25 A.</t>
  </si>
  <si>
    <t>P02- Porta canelada ferro chapa nº18; Requadro 19 na chapa 16; 2,10x0,90m</t>
  </si>
  <si>
    <t>2.9.2</t>
  </si>
  <si>
    <t>2.10.4</t>
  </si>
  <si>
    <t>2.10.5</t>
  </si>
  <si>
    <r>
      <t xml:space="preserve">J01 - Janela correr 2fl. Fixas 2 móveis </t>
    </r>
    <r>
      <rPr>
        <b/>
        <i/>
        <sz val="11"/>
        <rFont val="Arial"/>
        <family val="2"/>
      </rPr>
      <t>alumínio linha suprema</t>
    </r>
    <r>
      <rPr>
        <sz val="11"/>
        <rFont val="Arial"/>
        <family val="2"/>
      </rPr>
      <t>;1,50x1,00m; com grade de proteção externa em ferro redondo Ø 3/8" epaçamento 10cm.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</si>
</sst>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0"/>
      <name val="Arial"/>
    </font>
    <font>
      <sz val="11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11"/>
      <color rgb="FF01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/>
    <xf numFmtId="49" fontId="4" fillId="0" borderId="1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justify"/>
    </xf>
    <xf numFmtId="49" fontId="7" fillId="0" borderId="1" xfId="0" applyNumberFormat="1" applyFont="1" applyBorder="1" applyAlignment="1">
      <alignment horizontal="center" vertical="justify"/>
    </xf>
    <xf numFmtId="49" fontId="8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justify"/>
    </xf>
    <xf numFmtId="2" fontId="4" fillId="0" borderId="1" xfId="0" applyNumberFormat="1" applyFont="1" applyBorder="1" applyAlignment="1">
      <alignment horizontal="center" vertical="justify"/>
    </xf>
    <xf numFmtId="49" fontId="7" fillId="0" borderId="1" xfId="0" applyNumberFormat="1" applyFont="1" applyBorder="1" applyAlignment="1">
      <alignment horizontal="left" vertical="justify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justify"/>
    </xf>
    <xf numFmtId="2" fontId="3" fillId="0" borderId="1" xfId="0" applyNumberFormat="1" applyFont="1" applyBorder="1" applyAlignment="1">
      <alignment horizontal="center" vertical="justify"/>
    </xf>
    <xf numFmtId="0" fontId="3" fillId="0" borderId="0" xfId="0" applyFont="1"/>
    <xf numFmtId="49" fontId="4" fillId="0" borderId="1" xfId="0" applyNumberFormat="1" applyFont="1" applyBorder="1" applyAlignment="1">
      <alignment horizontal="left" vertical="justify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justify"/>
    </xf>
    <xf numFmtId="2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justify" vertical="justify"/>
    </xf>
    <xf numFmtId="4" fontId="4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justify" vertical="distributed"/>
    </xf>
    <xf numFmtId="49" fontId="4" fillId="0" borderId="1" xfId="0" applyNumberFormat="1" applyFont="1" applyBorder="1" applyAlignment="1">
      <alignment horizontal="center" vertical="justify"/>
    </xf>
    <xf numFmtId="0" fontId="7" fillId="0" borderId="0" xfId="0" applyFont="1"/>
    <xf numFmtId="0" fontId="1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justify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justify" wrapText="1"/>
    </xf>
    <xf numFmtId="2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justify"/>
    </xf>
    <xf numFmtId="49" fontId="4" fillId="0" borderId="6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0" xfId="0" applyFont="1" applyAlignment="1">
      <alignment horizontal="center"/>
    </xf>
    <xf numFmtId="49" fontId="7" fillId="0" borderId="1" xfId="0" applyNumberFormat="1" applyFont="1" applyBorder="1" applyAlignment="1">
      <alignment horizontal="justify" vertical="justify"/>
    </xf>
    <xf numFmtId="0" fontId="4" fillId="0" borderId="0" xfId="0" applyFont="1" applyAlignment="1">
      <alignment horizontal="justify" vertical="justify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/>
    </xf>
    <xf numFmtId="49" fontId="8" fillId="0" borderId="1" xfId="0" applyNumberFormat="1" applyFont="1" applyBorder="1" applyAlignment="1">
      <alignment horizontal="left" vertical="justify"/>
    </xf>
    <xf numFmtId="0" fontId="1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0" fontId="14" fillId="0" borderId="1" xfId="0" applyFont="1" applyBorder="1" applyAlignment="1">
      <alignment horizontal="left" vertical="justify" wrapText="1"/>
    </xf>
    <xf numFmtId="49" fontId="3" fillId="0" borderId="1" xfId="0" applyNumberFormat="1" applyFont="1" applyBorder="1" applyAlignment="1">
      <alignment horizontal="right" vertical="justify"/>
    </xf>
    <xf numFmtId="4" fontId="3" fillId="0" borderId="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9" fontId="9" fillId="0" borderId="1" xfId="0" applyNumberFormat="1" applyFont="1" applyBorder="1" applyAlignment="1">
      <alignment horizontal="left" vertical="justify"/>
    </xf>
    <xf numFmtId="0" fontId="10" fillId="0" borderId="1" xfId="0" applyFont="1" applyBorder="1" applyAlignment="1">
      <alignment horizontal="center"/>
    </xf>
    <xf numFmtId="10" fontId="10" fillId="0" borderId="1" xfId="1" applyNumberFormat="1" applyFont="1" applyFill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right" vertical="justify"/>
    </xf>
    <xf numFmtId="0" fontId="12" fillId="0" borderId="1" xfId="0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right" vertical="justify"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justify"/>
    </xf>
    <xf numFmtId="49" fontId="4" fillId="0" borderId="0" xfId="0" applyNumberFormat="1" applyFont="1" applyAlignment="1">
      <alignment horizontal="left" vertical="justify"/>
    </xf>
    <xf numFmtId="49" fontId="3" fillId="0" borderId="0" xfId="0" applyNumberFormat="1" applyFont="1" applyAlignment="1">
      <alignment horizontal="right" vertical="justify"/>
    </xf>
    <xf numFmtId="4" fontId="4" fillId="0" borderId="0" xfId="0" applyNumberFormat="1" applyFont="1" applyAlignment="1">
      <alignment horizontal="center"/>
    </xf>
    <xf numFmtId="49" fontId="3" fillId="0" borderId="7" xfId="0" applyNumberFormat="1" applyFont="1" applyBorder="1" applyAlignment="1">
      <alignment horizontal="center" vertical="justify"/>
    </xf>
    <xf numFmtId="49" fontId="3" fillId="0" borderId="0" xfId="0" applyNumberFormat="1" applyFont="1" applyAlignment="1">
      <alignment horizontal="center" vertical="justify"/>
    </xf>
    <xf numFmtId="0" fontId="13" fillId="0" borderId="5" xfId="0" applyFont="1" applyBorder="1" applyAlignment="1">
      <alignment horizontal="center" vertical="justify"/>
    </xf>
    <xf numFmtId="49" fontId="2" fillId="0" borderId="2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justify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65"/>
  <sheetViews>
    <sheetView showGridLines="0" showZeros="0" tabSelected="1" view="pageBreakPreview" zoomScaleNormal="90" zoomScaleSheetLayoutView="100" workbookViewId="0">
      <pane ySplit="5" topLeftCell="A6" activePane="bottomLeft" state="frozen"/>
      <selection pane="bottomLeft" activeCell="D9" sqref="D9"/>
    </sheetView>
  </sheetViews>
  <sheetFormatPr defaultRowHeight="14.25" x14ac:dyDescent="0.2"/>
  <cols>
    <col min="1" max="1" width="6.85546875" style="48" customWidth="1"/>
    <col min="2" max="2" width="10.5703125" style="48" customWidth="1"/>
    <col min="3" max="3" width="10" style="48" customWidth="1"/>
    <col min="4" max="4" width="86.7109375" style="1" customWidth="1"/>
    <col min="5" max="5" width="5.7109375" style="1" customWidth="1"/>
    <col min="6" max="6" width="9.5703125" style="48" customWidth="1"/>
    <col min="7" max="7" width="10.7109375" style="48" customWidth="1"/>
    <col min="8" max="8" width="12.7109375" style="48" customWidth="1"/>
    <col min="9" max="16384" width="9.140625" style="1"/>
  </cols>
  <sheetData>
    <row r="1" spans="1:8" ht="18.75" customHeight="1" x14ac:dyDescent="0.2">
      <c r="A1" s="81" t="s">
        <v>27</v>
      </c>
      <c r="B1" s="82"/>
      <c r="C1" s="82"/>
      <c r="D1" s="82"/>
      <c r="E1" s="82"/>
      <c r="F1" s="82"/>
      <c r="G1" s="82"/>
      <c r="H1" s="83"/>
    </row>
    <row r="2" spans="1:8" ht="15" x14ac:dyDescent="0.2">
      <c r="A2" s="84" t="s">
        <v>51</v>
      </c>
      <c r="B2" s="85"/>
      <c r="C2" s="85"/>
      <c r="D2" s="85"/>
      <c r="E2" s="85"/>
      <c r="F2" s="85"/>
      <c r="G2" s="85"/>
      <c r="H2" s="85"/>
    </row>
    <row r="3" spans="1:8" ht="15" x14ac:dyDescent="0.2">
      <c r="A3" s="84" t="s">
        <v>52</v>
      </c>
      <c r="B3" s="85"/>
      <c r="C3" s="85"/>
      <c r="D3" s="85"/>
      <c r="E3" s="85"/>
      <c r="F3" s="85"/>
      <c r="G3" s="85"/>
      <c r="H3" s="85"/>
    </row>
    <row r="4" spans="1:8" ht="4.9000000000000004" customHeight="1" x14ac:dyDescent="0.2">
      <c r="A4" s="86"/>
      <c r="B4" s="87"/>
      <c r="C4" s="87"/>
      <c r="D4" s="87"/>
      <c r="E4" s="87"/>
      <c r="F4" s="87"/>
      <c r="G4" s="87"/>
      <c r="H4" s="87"/>
    </row>
    <row r="5" spans="1:8" ht="37.5" customHeight="1" x14ac:dyDescent="0.2">
      <c r="A5" s="2" t="s">
        <v>39</v>
      </c>
      <c r="B5" s="3" t="s">
        <v>135</v>
      </c>
      <c r="C5" s="80" t="s">
        <v>136</v>
      </c>
      <c r="D5" s="4" t="s">
        <v>29</v>
      </c>
      <c r="E5" s="4" t="s">
        <v>18</v>
      </c>
      <c r="F5" s="4" t="s">
        <v>40</v>
      </c>
      <c r="G5" s="5" t="s">
        <v>133</v>
      </c>
      <c r="H5" s="6" t="s">
        <v>134</v>
      </c>
    </row>
    <row r="6" spans="1:8" ht="21" customHeight="1" x14ac:dyDescent="0.2">
      <c r="A6" s="4" t="s">
        <v>46</v>
      </c>
      <c r="B6" s="4"/>
      <c r="C6" s="4"/>
      <c r="D6" s="9" t="s">
        <v>53</v>
      </c>
      <c r="E6" s="4"/>
      <c r="F6" s="4"/>
      <c r="G6" s="7"/>
      <c r="H6" s="8"/>
    </row>
    <row r="7" spans="1:8" ht="8.4499999999999993" customHeight="1" x14ac:dyDescent="0.2">
      <c r="A7" s="2"/>
      <c r="B7" s="2"/>
      <c r="C7" s="2"/>
      <c r="D7" s="10"/>
      <c r="E7" s="2"/>
      <c r="F7" s="11"/>
      <c r="G7" s="12"/>
      <c r="H7" s="13">
        <f t="shared" ref="H7:H8" si="0">G7*F7</f>
        <v>0</v>
      </c>
    </row>
    <row r="8" spans="1:8" s="19" customFormat="1" ht="15" x14ac:dyDescent="0.25">
      <c r="A8" s="6" t="s">
        <v>0</v>
      </c>
      <c r="B8" s="6"/>
      <c r="C8" s="6"/>
      <c r="D8" s="14" t="s">
        <v>49</v>
      </c>
      <c r="E8" s="15"/>
      <c r="F8" s="16"/>
      <c r="G8" s="17"/>
      <c r="H8" s="18">
        <f t="shared" si="0"/>
        <v>0</v>
      </c>
    </row>
    <row r="9" spans="1:8" x14ac:dyDescent="0.2">
      <c r="A9" s="2" t="s">
        <v>34</v>
      </c>
      <c r="B9" s="2" t="s">
        <v>137</v>
      </c>
      <c r="C9" s="2" t="s">
        <v>138</v>
      </c>
      <c r="D9" s="20" t="s">
        <v>56</v>
      </c>
      <c r="E9" s="21" t="s">
        <v>9</v>
      </c>
      <c r="F9" s="11">
        <v>1.76</v>
      </c>
      <c r="G9" s="12"/>
      <c r="H9" s="13"/>
    </row>
    <row r="10" spans="1:8" x14ac:dyDescent="0.2">
      <c r="A10" s="2" t="s">
        <v>69</v>
      </c>
      <c r="B10" s="2" t="s">
        <v>139</v>
      </c>
      <c r="C10" s="2" t="s">
        <v>138</v>
      </c>
      <c r="D10" s="20" t="s">
        <v>57</v>
      </c>
      <c r="E10" s="21" t="s">
        <v>9</v>
      </c>
      <c r="F10" s="11">
        <v>1.18</v>
      </c>
      <c r="G10" s="12"/>
      <c r="H10" s="13"/>
    </row>
    <row r="11" spans="1:8" x14ac:dyDescent="0.2">
      <c r="A11" s="2" t="s">
        <v>70</v>
      </c>
      <c r="B11" s="21" t="s">
        <v>140</v>
      </c>
      <c r="C11" s="2" t="s">
        <v>141</v>
      </c>
      <c r="D11" s="20" t="s">
        <v>58</v>
      </c>
      <c r="E11" s="21" t="s">
        <v>20</v>
      </c>
      <c r="F11" s="11">
        <v>17.55</v>
      </c>
      <c r="G11" s="12"/>
      <c r="H11" s="13"/>
    </row>
    <row r="12" spans="1:8" x14ac:dyDescent="0.2">
      <c r="A12" s="2" t="s">
        <v>71</v>
      </c>
      <c r="B12" s="21" t="s">
        <v>143</v>
      </c>
      <c r="C12" s="2" t="s">
        <v>141</v>
      </c>
      <c r="D12" s="10" t="s">
        <v>60</v>
      </c>
      <c r="E12" s="21" t="s">
        <v>13</v>
      </c>
      <c r="F12" s="11">
        <v>78</v>
      </c>
      <c r="G12" s="12"/>
      <c r="H12" s="13"/>
    </row>
    <row r="13" spans="1:8" x14ac:dyDescent="0.2">
      <c r="A13" s="2" t="s">
        <v>72</v>
      </c>
      <c r="B13" s="21" t="s">
        <v>144</v>
      </c>
      <c r="C13" s="2" t="s">
        <v>141</v>
      </c>
      <c r="D13" s="10" t="s">
        <v>59</v>
      </c>
      <c r="E13" s="21" t="s">
        <v>13</v>
      </c>
      <c r="F13" s="11">
        <f>38.4</f>
        <v>38.4</v>
      </c>
      <c r="G13" s="12"/>
      <c r="H13" s="13"/>
    </row>
    <row r="14" spans="1:8" x14ac:dyDescent="0.2">
      <c r="A14" s="2" t="s">
        <v>73</v>
      </c>
      <c r="B14" s="21" t="s">
        <v>142</v>
      </c>
      <c r="C14" s="2" t="s">
        <v>141</v>
      </c>
      <c r="D14" s="10" t="s">
        <v>61</v>
      </c>
      <c r="E14" s="21" t="s">
        <v>13</v>
      </c>
      <c r="F14" s="11">
        <f>14.4+22.32</f>
        <v>36.72</v>
      </c>
      <c r="G14" s="12"/>
      <c r="H14" s="13"/>
    </row>
    <row r="15" spans="1:8" ht="29.25" customHeight="1" x14ac:dyDescent="0.2">
      <c r="A15" s="2" t="s">
        <v>74</v>
      </c>
      <c r="B15" s="22" t="s">
        <v>145</v>
      </c>
      <c r="C15" s="2" t="s">
        <v>141</v>
      </c>
      <c r="D15" s="23" t="s">
        <v>146</v>
      </c>
      <c r="E15" s="21" t="s">
        <v>9</v>
      </c>
      <c r="F15" s="11">
        <v>2.95</v>
      </c>
      <c r="G15" s="24"/>
      <c r="H15" s="11"/>
    </row>
    <row r="16" spans="1:8" x14ac:dyDescent="0.2">
      <c r="A16" s="2" t="s">
        <v>75</v>
      </c>
      <c r="B16" s="2" t="s">
        <v>147</v>
      </c>
      <c r="C16" s="2" t="s">
        <v>138</v>
      </c>
      <c r="D16" s="10" t="s">
        <v>63</v>
      </c>
      <c r="E16" s="21" t="s">
        <v>20</v>
      </c>
      <c r="F16" s="11">
        <v>17.55</v>
      </c>
      <c r="G16" s="12"/>
      <c r="H16" s="13"/>
    </row>
    <row r="17" spans="1:8" x14ac:dyDescent="0.2">
      <c r="A17" s="2"/>
      <c r="B17" s="2"/>
      <c r="C17" s="2"/>
      <c r="D17" s="10"/>
      <c r="E17" s="2"/>
      <c r="F17" s="11"/>
      <c r="G17" s="12"/>
      <c r="H17" s="13"/>
    </row>
    <row r="18" spans="1:8" s="19" customFormat="1" ht="15" x14ac:dyDescent="0.25">
      <c r="A18" s="25" t="s">
        <v>1</v>
      </c>
      <c r="B18" s="25"/>
      <c r="C18" s="25"/>
      <c r="D18" s="26" t="s">
        <v>22</v>
      </c>
      <c r="E18" s="4"/>
      <c r="F18" s="27"/>
      <c r="G18" s="27"/>
      <c r="H18" s="18"/>
    </row>
    <row r="19" spans="1:8" x14ac:dyDescent="0.2">
      <c r="A19" s="21" t="s">
        <v>35</v>
      </c>
      <c r="B19" s="21" t="s">
        <v>144</v>
      </c>
      <c r="C19" s="2" t="s">
        <v>141</v>
      </c>
      <c r="D19" s="10" t="s">
        <v>62</v>
      </c>
      <c r="E19" s="2" t="s">
        <v>13</v>
      </c>
      <c r="F19" s="28">
        <f>65.3+49.5</f>
        <v>114.8</v>
      </c>
      <c r="G19" s="28"/>
      <c r="H19" s="13"/>
    </row>
    <row r="20" spans="1:8" x14ac:dyDescent="0.2">
      <c r="A20" s="21" t="s">
        <v>76</v>
      </c>
      <c r="B20" s="21" t="s">
        <v>142</v>
      </c>
      <c r="C20" s="2" t="s">
        <v>141</v>
      </c>
      <c r="D20" s="10" t="s">
        <v>61</v>
      </c>
      <c r="E20" s="2" t="s">
        <v>13</v>
      </c>
      <c r="F20" s="28">
        <f>23.2+19.84</f>
        <v>43.04</v>
      </c>
      <c r="G20" s="28"/>
      <c r="H20" s="13"/>
    </row>
    <row r="21" spans="1:8" ht="30.75" customHeight="1" x14ac:dyDescent="0.2">
      <c r="A21" s="21" t="s">
        <v>77</v>
      </c>
      <c r="B21" s="22" t="s">
        <v>148</v>
      </c>
      <c r="C21" s="2" t="s">
        <v>138</v>
      </c>
      <c r="D21" s="29" t="s">
        <v>149</v>
      </c>
      <c r="E21" s="2" t="s">
        <v>9</v>
      </c>
      <c r="F21" s="30">
        <v>1.7</v>
      </c>
      <c r="G21" s="30"/>
      <c r="H21" s="11"/>
    </row>
    <row r="22" spans="1:8" x14ac:dyDescent="0.2">
      <c r="A22" s="21" t="s">
        <v>78</v>
      </c>
      <c r="B22" s="21" t="s">
        <v>150</v>
      </c>
      <c r="C22" s="2" t="s">
        <v>141</v>
      </c>
      <c r="D22" s="10" t="s">
        <v>48</v>
      </c>
      <c r="E22" s="21" t="s">
        <v>20</v>
      </c>
      <c r="F22" s="11">
        <v>29.7</v>
      </c>
      <c r="G22" s="12"/>
      <c r="H22" s="13"/>
    </row>
    <row r="23" spans="1:8" x14ac:dyDescent="0.2">
      <c r="A23" s="2"/>
      <c r="B23" s="2"/>
      <c r="C23" s="2"/>
      <c r="D23" s="10"/>
      <c r="E23" s="21"/>
      <c r="F23" s="11"/>
      <c r="G23" s="12"/>
      <c r="H23" s="13"/>
    </row>
    <row r="24" spans="1:8" s="19" customFormat="1" ht="15" x14ac:dyDescent="0.25">
      <c r="A24" s="6" t="s">
        <v>2</v>
      </c>
      <c r="B24" s="4"/>
      <c r="C24" s="4"/>
      <c r="D24" s="26" t="s">
        <v>23</v>
      </c>
      <c r="E24" s="4"/>
      <c r="F24" s="16"/>
      <c r="G24" s="17"/>
      <c r="H24" s="18"/>
    </row>
    <row r="25" spans="1:8" ht="28.5" x14ac:dyDescent="0.2">
      <c r="A25" s="2" t="s">
        <v>36</v>
      </c>
      <c r="B25" s="22" t="s">
        <v>151</v>
      </c>
      <c r="C25" s="2" t="s">
        <v>141</v>
      </c>
      <c r="D25" s="29" t="s">
        <v>152</v>
      </c>
      <c r="E25" s="2" t="s">
        <v>20</v>
      </c>
      <c r="F25" s="11">
        <v>86</v>
      </c>
      <c r="G25" s="24"/>
      <c r="H25" s="11"/>
    </row>
    <row r="26" spans="1:8" x14ac:dyDescent="0.2">
      <c r="A26" s="2" t="s">
        <v>37</v>
      </c>
      <c r="B26" s="21" t="s">
        <v>153</v>
      </c>
      <c r="C26" s="2" t="s">
        <v>141</v>
      </c>
      <c r="D26" s="20" t="s">
        <v>154</v>
      </c>
      <c r="E26" s="2" t="s">
        <v>21</v>
      </c>
      <c r="F26" s="11">
        <v>17</v>
      </c>
      <c r="G26" s="24"/>
      <c r="H26" s="11"/>
    </row>
    <row r="27" spans="1:8" x14ac:dyDescent="0.2">
      <c r="A27" s="2"/>
      <c r="B27" s="2"/>
      <c r="C27" s="2"/>
      <c r="D27" s="20"/>
      <c r="E27" s="2"/>
      <c r="F27" s="11"/>
      <c r="G27" s="24"/>
      <c r="H27" s="11"/>
    </row>
    <row r="28" spans="1:8" s="19" customFormat="1" ht="15" x14ac:dyDescent="0.25">
      <c r="A28" s="6" t="s">
        <v>3</v>
      </c>
      <c r="B28" s="4"/>
      <c r="C28" s="4"/>
      <c r="D28" s="14" t="s">
        <v>24</v>
      </c>
      <c r="E28" s="15"/>
      <c r="F28" s="16"/>
      <c r="G28" s="31"/>
      <c r="H28" s="16"/>
    </row>
    <row r="29" spans="1:8" ht="30" customHeight="1" x14ac:dyDescent="0.2">
      <c r="A29" s="2" t="s">
        <v>79</v>
      </c>
      <c r="B29" s="22" t="s">
        <v>155</v>
      </c>
      <c r="C29" s="2" t="s">
        <v>141</v>
      </c>
      <c r="D29" s="23" t="s">
        <v>156</v>
      </c>
      <c r="E29" s="2" t="s">
        <v>20</v>
      </c>
      <c r="F29" s="11">
        <v>54.5</v>
      </c>
      <c r="G29" s="24"/>
      <c r="H29" s="11"/>
    </row>
    <row r="30" spans="1:8" ht="18" customHeight="1" x14ac:dyDescent="0.2">
      <c r="A30" s="2" t="s">
        <v>163</v>
      </c>
      <c r="B30" s="2" t="s">
        <v>157</v>
      </c>
      <c r="C30" s="2" t="s">
        <v>141</v>
      </c>
      <c r="D30" s="32" t="s">
        <v>64</v>
      </c>
      <c r="E30" s="33" t="s">
        <v>20</v>
      </c>
      <c r="F30" s="11">
        <v>54.5</v>
      </c>
      <c r="G30" s="24"/>
      <c r="H30" s="11"/>
    </row>
    <row r="31" spans="1:8" x14ac:dyDescent="0.2">
      <c r="A31" s="2"/>
      <c r="B31" s="2"/>
      <c r="C31" s="2"/>
      <c r="D31" s="20"/>
      <c r="E31" s="2"/>
      <c r="F31" s="11"/>
      <c r="G31" s="24"/>
      <c r="H31" s="11"/>
    </row>
    <row r="32" spans="1:8" s="34" customFormat="1" x14ac:dyDescent="0.2">
      <c r="A32" s="6" t="s">
        <v>4</v>
      </c>
      <c r="B32" s="6"/>
      <c r="C32" s="6"/>
      <c r="D32" s="26" t="s">
        <v>65</v>
      </c>
      <c r="E32" s="6"/>
      <c r="F32" s="31"/>
      <c r="G32" s="31"/>
      <c r="H32" s="31"/>
    </row>
    <row r="33" spans="1:8" x14ac:dyDescent="0.2">
      <c r="A33" s="2" t="s">
        <v>80</v>
      </c>
      <c r="B33" s="2" t="s">
        <v>158</v>
      </c>
      <c r="C33" s="2" t="s">
        <v>141</v>
      </c>
      <c r="D33" s="10" t="s">
        <v>44</v>
      </c>
      <c r="E33" s="2" t="s">
        <v>20</v>
      </c>
      <c r="F33" s="11">
        <v>37</v>
      </c>
      <c r="G33" s="24"/>
      <c r="H33" s="11"/>
    </row>
    <row r="34" spans="1:8" x14ac:dyDescent="0.2">
      <c r="A34" s="2" t="s">
        <v>81</v>
      </c>
      <c r="B34" s="21" t="s">
        <v>159</v>
      </c>
      <c r="C34" s="2" t="s">
        <v>141</v>
      </c>
      <c r="D34" s="20" t="s">
        <v>160</v>
      </c>
      <c r="E34" s="2" t="s">
        <v>20</v>
      </c>
      <c r="F34" s="11">
        <v>37</v>
      </c>
      <c r="G34" s="24"/>
      <c r="H34" s="11"/>
    </row>
    <row r="35" spans="1:8" ht="40.5" customHeight="1" x14ac:dyDescent="0.2">
      <c r="A35" s="2" t="s">
        <v>82</v>
      </c>
      <c r="B35" s="2" t="s">
        <v>161</v>
      </c>
      <c r="C35" s="2" t="s">
        <v>141</v>
      </c>
      <c r="D35" s="23" t="s">
        <v>162</v>
      </c>
      <c r="E35" s="2" t="s">
        <v>20</v>
      </c>
      <c r="F35" s="11">
        <v>37</v>
      </c>
      <c r="G35" s="24"/>
      <c r="H35" s="11"/>
    </row>
    <row r="36" spans="1:8" x14ac:dyDescent="0.2">
      <c r="A36" s="2"/>
      <c r="B36" s="2"/>
      <c r="C36" s="2"/>
      <c r="D36" s="20"/>
      <c r="E36" s="2"/>
      <c r="F36" s="11"/>
      <c r="G36" s="24"/>
      <c r="H36" s="11"/>
    </row>
    <row r="37" spans="1:8" s="19" customFormat="1" ht="15" x14ac:dyDescent="0.25">
      <c r="A37" s="6" t="s">
        <v>5</v>
      </c>
      <c r="B37" s="4"/>
      <c r="C37" s="4"/>
      <c r="D37" s="14" t="s">
        <v>25</v>
      </c>
      <c r="E37" s="4"/>
      <c r="F37" s="16"/>
      <c r="G37" s="31"/>
      <c r="H37" s="16"/>
    </row>
    <row r="38" spans="1:8" ht="16.5" customHeight="1" x14ac:dyDescent="0.2">
      <c r="A38" s="2" t="s">
        <v>83</v>
      </c>
      <c r="B38" s="35" t="s">
        <v>164</v>
      </c>
      <c r="C38" s="2" t="s">
        <v>138</v>
      </c>
      <c r="D38" s="20" t="s">
        <v>165</v>
      </c>
      <c r="E38" s="33" t="s">
        <v>20</v>
      </c>
      <c r="F38" s="11">
        <v>25.5</v>
      </c>
      <c r="G38" s="24"/>
      <c r="H38" s="11"/>
    </row>
    <row r="39" spans="1:8" x14ac:dyDescent="0.2">
      <c r="A39" s="2" t="s">
        <v>84</v>
      </c>
      <c r="B39" s="21" t="s">
        <v>166</v>
      </c>
      <c r="C39" s="2" t="s">
        <v>141</v>
      </c>
      <c r="D39" s="20" t="s">
        <v>227</v>
      </c>
      <c r="E39" s="33" t="s">
        <v>20</v>
      </c>
      <c r="F39" s="11">
        <v>25.5</v>
      </c>
      <c r="G39" s="24"/>
      <c r="H39" s="11"/>
    </row>
    <row r="40" spans="1:8" ht="28.5" x14ac:dyDescent="0.2">
      <c r="A40" s="2" t="s">
        <v>85</v>
      </c>
      <c r="B40" s="2" t="s">
        <v>167</v>
      </c>
      <c r="C40" s="2" t="s">
        <v>138</v>
      </c>
      <c r="D40" s="36" t="s">
        <v>168</v>
      </c>
      <c r="E40" s="22" t="s">
        <v>20</v>
      </c>
      <c r="F40" s="11">
        <v>28</v>
      </c>
      <c r="G40" s="24"/>
      <c r="H40" s="11"/>
    </row>
    <row r="41" spans="1:8" x14ac:dyDescent="0.2">
      <c r="A41" s="2" t="s">
        <v>86</v>
      </c>
      <c r="B41" s="2" t="s">
        <v>169</v>
      </c>
      <c r="C41" s="2" t="s">
        <v>141</v>
      </c>
      <c r="D41" s="20" t="s">
        <v>170</v>
      </c>
      <c r="E41" s="22" t="s">
        <v>20</v>
      </c>
      <c r="F41" s="11">
        <v>27.5</v>
      </c>
      <c r="G41" s="24"/>
      <c r="H41" s="11"/>
    </row>
    <row r="42" spans="1:8" x14ac:dyDescent="0.2">
      <c r="A42" s="2"/>
      <c r="B42" s="2"/>
      <c r="C42" s="2"/>
      <c r="D42" s="20"/>
      <c r="E42" s="21"/>
      <c r="F42" s="11"/>
      <c r="G42" s="24"/>
      <c r="H42" s="11"/>
    </row>
    <row r="43" spans="1:8" s="19" customFormat="1" ht="15" x14ac:dyDescent="0.25">
      <c r="A43" s="6" t="s">
        <v>6</v>
      </c>
      <c r="B43" s="4"/>
      <c r="C43" s="4"/>
      <c r="D43" s="14" t="s">
        <v>28</v>
      </c>
      <c r="E43" s="15"/>
      <c r="F43" s="16"/>
      <c r="G43" s="31"/>
      <c r="H43" s="18"/>
    </row>
    <row r="44" spans="1:8" ht="66" customHeight="1" x14ac:dyDescent="0.2">
      <c r="A44" s="2" t="s">
        <v>205</v>
      </c>
      <c r="B44" s="37" t="s">
        <v>171</v>
      </c>
      <c r="C44" s="2" t="s">
        <v>138</v>
      </c>
      <c r="D44" s="38" t="s">
        <v>172</v>
      </c>
      <c r="E44" s="37" t="s">
        <v>33</v>
      </c>
      <c r="F44" s="39">
        <v>1</v>
      </c>
      <c r="G44" s="39"/>
      <c r="H44" s="11"/>
    </row>
    <row r="45" spans="1:8" ht="58.5" customHeight="1" x14ac:dyDescent="0.2">
      <c r="A45" s="2" t="s">
        <v>206</v>
      </c>
      <c r="B45" s="37" t="s">
        <v>173</v>
      </c>
      <c r="C45" s="2" t="s">
        <v>138</v>
      </c>
      <c r="D45" s="40" t="s">
        <v>174</v>
      </c>
      <c r="E45" s="37" t="s">
        <v>33</v>
      </c>
      <c r="F45" s="39">
        <v>2</v>
      </c>
      <c r="G45" s="39"/>
      <c r="H45" s="11"/>
    </row>
    <row r="46" spans="1:8" ht="66" customHeight="1" x14ac:dyDescent="0.2">
      <c r="A46" s="2" t="s">
        <v>207</v>
      </c>
      <c r="B46" s="37" t="s">
        <v>175</v>
      </c>
      <c r="C46" s="2" t="s">
        <v>138</v>
      </c>
      <c r="D46" s="38" t="s">
        <v>176</v>
      </c>
      <c r="E46" s="37" t="s">
        <v>33</v>
      </c>
      <c r="F46" s="39">
        <v>6</v>
      </c>
      <c r="G46" s="37"/>
      <c r="H46" s="11"/>
    </row>
    <row r="47" spans="1:8" ht="28.5" x14ac:dyDescent="0.2">
      <c r="A47" s="2" t="s">
        <v>208</v>
      </c>
      <c r="B47" s="37"/>
      <c r="C47" s="2" t="s">
        <v>177</v>
      </c>
      <c r="D47" s="29" t="s">
        <v>178</v>
      </c>
      <c r="E47" s="37" t="s">
        <v>33</v>
      </c>
      <c r="F47" s="39">
        <v>1</v>
      </c>
      <c r="G47" s="39"/>
      <c r="H47" s="11"/>
    </row>
    <row r="48" spans="1:8" ht="57" x14ac:dyDescent="0.2">
      <c r="A48" s="2" t="s">
        <v>209</v>
      </c>
      <c r="B48" s="35"/>
      <c r="C48" s="2" t="s">
        <v>177</v>
      </c>
      <c r="D48" s="40" t="s">
        <v>179</v>
      </c>
      <c r="E48" s="37"/>
      <c r="F48" s="39">
        <v>1</v>
      </c>
      <c r="G48" s="39"/>
      <c r="H48" s="11"/>
    </row>
    <row r="49" spans="1:8" ht="42.75" x14ac:dyDescent="0.2">
      <c r="A49" s="2" t="s">
        <v>210</v>
      </c>
      <c r="B49" s="37" t="s">
        <v>180</v>
      </c>
      <c r="C49" s="2" t="s">
        <v>138</v>
      </c>
      <c r="D49" s="38" t="s">
        <v>181</v>
      </c>
      <c r="E49" s="37" t="s">
        <v>33</v>
      </c>
      <c r="F49" s="39">
        <v>1</v>
      </c>
      <c r="G49" s="37"/>
      <c r="H49" s="11"/>
    </row>
    <row r="50" spans="1:8" ht="28.5" x14ac:dyDescent="0.2">
      <c r="A50" s="2" t="s">
        <v>211</v>
      </c>
      <c r="B50" s="37" t="s">
        <v>182</v>
      </c>
      <c r="C50" s="2" t="s">
        <v>138</v>
      </c>
      <c r="D50" s="38" t="s">
        <v>183</v>
      </c>
      <c r="E50" s="37" t="s">
        <v>33</v>
      </c>
      <c r="F50" s="39">
        <v>1</v>
      </c>
      <c r="G50" s="37"/>
      <c r="H50" s="11"/>
    </row>
    <row r="51" spans="1:8" x14ac:dyDescent="0.2">
      <c r="A51" s="2"/>
      <c r="B51" s="35"/>
      <c r="C51" s="35"/>
      <c r="D51" s="41"/>
      <c r="E51" s="41"/>
      <c r="F51" s="41"/>
      <c r="G51" s="41"/>
      <c r="H51" s="11"/>
    </row>
    <row r="52" spans="1:8" s="34" customFormat="1" x14ac:dyDescent="0.2">
      <c r="A52" s="6" t="s">
        <v>7</v>
      </c>
      <c r="B52" s="6"/>
      <c r="C52" s="6"/>
      <c r="D52" s="14" t="s">
        <v>26</v>
      </c>
      <c r="E52" s="25"/>
      <c r="F52" s="31"/>
      <c r="G52" s="31"/>
      <c r="H52" s="31"/>
    </row>
    <row r="53" spans="1:8" ht="63" customHeight="1" x14ac:dyDescent="0.2">
      <c r="A53" s="2" t="s">
        <v>212</v>
      </c>
      <c r="B53" s="22" t="s">
        <v>186</v>
      </c>
      <c r="C53" s="2" t="s">
        <v>141</v>
      </c>
      <c r="D53" s="42" t="s">
        <v>187</v>
      </c>
      <c r="E53" s="37" t="s">
        <v>33</v>
      </c>
      <c r="F53" s="11">
        <v>10</v>
      </c>
      <c r="G53" s="24"/>
      <c r="H53" s="11"/>
    </row>
    <row r="54" spans="1:8" ht="57" x14ac:dyDescent="0.2">
      <c r="A54" s="2" t="s">
        <v>213</v>
      </c>
      <c r="B54" s="22" t="s">
        <v>188</v>
      </c>
      <c r="C54" s="2" t="s">
        <v>141</v>
      </c>
      <c r="D54" s="23" t="s">
        <v>189</v>
      </c>
      <c r="E54" s="37" t="s">
        <v>33</v>
      </c>
      <c r="F54" s="11">
        <v>8</v>
      </c>
      <c r="G54" s="24"/>
      <c r="H54" s="11"/>
    </row>
    <row r="55" spans="1:8" ht="28.5" x14ac:dyDescent="0.2">
      <c r="A55" s="2" t="s">
        <v>214</v>
      </c>
      <c r="B55" s="22"/>
      <c r="C55" s="2" t="s">
        <v>177</v>
      </c>
      <c r="D55" s="42" t="s">
        <v>191</v>
      </c>
      <c r="E55" s="37" t="s">
        <v>33</v>
      </c>
      <c r="F55" s="11">
        <v>1</v>
      </c>
      <c r="G55" s="24"/>
      <c r="H55" s="11"/>
    </row>
    <row r="56" spans="1:8" x14ac:dyDescent="0.2">
      <c r="A56" s="2" t="s">
        <v>215</v>
      </c>
      <c r="B56" s="2"/>
      <c r="C56" s="2" t="s">
        <v>177</v>
      </c>
      <c r="D56" s="20" t="s">
        <v>190</v>
      </c>
      <c r="E56" s="21" t="s">
        <v>33</v>
      </c>
      <c r="F56" s="11">
        <v>3</v>
      </c>
      <c r="G56" s="24"/>
      <c r="H56" s="11"/>
    </row>
    <row r="57" spans="1:8" ht="33" customHeight="1" x14ac:dyDescent="0.2">
      <c r="A57" s="2" t="s">
        <v>216</v>
      </c>
      <c r="B57" s="37" t="s">
        <v>184</v>
      </c>
      <c r="C57" s="2" t="s">
        <v>138</v>
      </c>
      <c r="D57" s="38" t="s">
        <v>185</v>
      </c>
      <c r="E57" s="21" t="s">
        <v>33</v>
      </c>
      <c r="F57" s="39">
        <v>1</v>
      </c>
      <c r="G57" s="39"/>
      <c r="H57" s="11"/>
    </row>
    <row r="58" spans="1:8" x14ac:dyDescent="0.2">
      <c r="A58" s="43"/>
      <c r="B58" s="44"/>
      <c r="C58" s="44"/>
      <c r="D58" s="45"/>
      <c r="E58" s="45"/>
      <c r="F58" s="45"/>
      <c r="G58" s="45"/>
      <c r="H58" s="44"/>
    </row>
    <row r="59" spans="1:8" s="34" customFormat="1" x14ac:dyDescent="0.2">
      <c r="A59" s="6" t="s">
        <v>30</v>
      </c>
      <c r="B59" s="6"/>
      <c r="C59" s="6"/>
      <c r="D59" s="14" t="s">
        <v>42</v>
      </c>
      <c r="E59" s="25"/>
      <c r="F59" s="31"/>
      <c r="G59" s="31"/>
      <c r="H59" s="17"/>
    </row>
    <row r="60" spans="1:8" x14ac:dyDescent="0.2">
      <c r="A60" s="2" t="s">
        <v>87</v>
      </c>
      <c r="B60" s="2"/>
      <c r="C60" s="2" t="s">
        <v>177</v>
      </c>
      <c r="D60" s="20" t="s">
        <v>218</v>
      </c>
      <c r="E60" s="21" t="s">
        <v>33</v>
      </c>
      <c r="F60" s="11">
        <v>1</v>
      </c>
      <c r="G60" s="24"/>
      <c r="H60" s="11"/>
    </row>
    <row r="61" spans="1:8" x14ac:dyDescent="0.2">
      <c r="A61" s="2" t="s">
        <v>88</v>
      </c>
      <c r="B61" s="2"/>
      <c r="C61" s="2" t="s">
        <v>177</v>
      </c>
      <c r="D61" s="20" t="s">
        <v>217</v>
      </c>
      <c r="E61" s="21" t="s">
        <v>33</v>
      </c>
      <c r="F61" s="11">
        <v>1</v>
      </c>
      <c r="G61" s="24"/>
      <c r="H61" s="11"/>
    </row>
    <row r="62" spans="1:8" ht="28.5" x14ac:dyDescent="0.2">
      <c r="A62" s="2" t="s">
        <v>89</v>
      </c>
      <c r="B62" s="2"/>
      <c r="C62" s="2" t="s">
        <v>177</v>
      </c>
      <c r="D62" s="42" t="s">
        <v>237</v>
      </c>
      <c r="E62" s="21" t="s">
        <v>33</v>
      </c>
      <c r="F62" s="11">
        <v>2</v>
      </c>
      <c r="G62" s="24"/>
      <c r="H62" s="11"/>
    </row>
    <row r="63" spans="1:8" ht="28.5" x14ac:dyDescent="0.2">
      <c r="A63" s="2" t="s">
        <v>90</v>
      </c>
      <c r="B63" s="2"/>
      <c r="C63" s="2" t="s">
        <v>177</v>
      </c>
      <c r="D63" s="42" t="s">
        <v>192</v>
      </c>
      <c r="E63" s="21" t="s">
        <v>33</v>
      </c>
      <c r="F63" s="46">
        <v>1</v>
      </c>
      <c r="G63" s="24"/>
      <c r="H63" s="11"/>
    </row>
    <row r="64" spans="1:8" x14ac:dyDescent="0.2">
      <c r="A64" s="2"/>
      <c r="B64" s="2"/>
      <c r="C64" s="2"/>
      <c r="D64" s="47"/>
      <c r="E64" s="21"/>
      <c r="F64" s="46"/>
      <c r="G64" s="24"/>
      <c r="H64" s="13"/>
    </row>
    <row r="65" spans="1:8" s="34" customFormat="1" x14ac:dyDescent="0.2">
      <c r="A65" s="6" t="s">
        <v>91</v>
      </c>
      <c r="B65" s="6"/>
      <c r="C65" s="6"/>
      <c r="D65" s="49" t="s">
        <v>66</v>
      </c>
      <c r="E65" s="25"/>
      <c r="F65" s="31"/>
      <c r="G65" s="31"/>
      <c r="H65" s="17"/>
    </row>
    <row r="66" spans="1:8" ht="28.5" x14ac:dyDescent="0.2">
      <c r="A66" s="2" t="s">
        <v>92</v>
      </c>
      <c r="B66" s="48" t="s">
        <v>193</v>
      </c>
      <c r="C66" s="2" t="s">
        <v>141</v>
      </c>
      <c r="D66" s="29" t="s">
        <v>67</v>
      </c>
      <c r="E66" s="22" t="s">
        <v>21</v>
      </c>
      <c r="F66" s="11">
        <v>61.1</v>
      </c>
      <c r="G66" s="24"/>
      <c r="H66" s="11"/>
    </row>
    <row r="67" spans="1:8" x14ac:dyDescent="0.2">
      <c r="A67" s="2" t="s">
        <v>93</v>
      </c>
      <c r="B67" s="2"/>
      <c r="C67" s="2" t="s">
        <v>177</v>
      </c>
      <c r="D67" s="29" t="s">
        <v>68</v>
      </c>
      <c r="E67" s="21" t="s">
        <v>33</v>
      </c>
      <c r="F67" s="11">
        <v>1</v>
      </c>
      <c r="G67" s="24"/>
      <c r="H67" s="11"/>
    </row>
    <row r="68" spans="1:8" x14ac:dyDescent="0.2">
      <c r="A68" s="2"/>
      <c r="B68" s="2"/>
      <c r="C68" s="2"/>
      <c r="D68" s="29"/>
      <c r="E68" s="21"/>
      <c r="F68" s="11"/>
      <c r="G68" s="24"/>
      <c r="H68" s="13"/>
    </row>
    <row r="69" spans="1:8" s="34" customFormat="1" x14ac:dyDescent="0.2">
      <c r="A69" s="25" t="s">
        <v>94</v>
      </c>
      <c r="B69" s="25"/>
      <c r="C69" s="25"/>
      <c r="D69" s="14" t="s">
        <v>47</v>
      </c>
      <c r="E69" s="25"/>
      <c r="F69" s="31"/>
      <c r="G69" s="31"/>
      <c r="H69" s="17"/>
    </row>
    <row r="70" spans="1:8" s="34" customFormat="1" x14ac:dyDescent="0.2">
      <c r="A70" s="21" t="s">
        <v>219</v>
      </c>
      <c r="B70" s="48" t="s">
        <v>195</v>
      </c>
      <c r="C70" s="2" t="s">
        <v>141</v>
      </c>
      <c r="D70" s="1" t="s">
        <v>196</v>
      </c>
      <c r="E70" s="21" t="s">
        <v>20</v>
      </c>
      <c r="F70" s="24">
        <v>25.2</v>
      </c>
      <c r="G70" s="11"/>
      <c r="H70" s="11"/>
    </row>
    <row r="71" spans="1:8" s="34" customFormat="1" ht="24.75" customHeight="1" x14ac:dyDescent="0.2">
      <c r="A71" s="21" t="s">
        <v>220</v>
      </c>
      <c r="B71" s="48" t="s">
        <v>197</v>
      </c>
      <c r="C71" s="2" t="s">
        <v>141</v>
      </c>
      <c r="D71" s="50" t="s">
        <v>198</v>
      </c>
      <c r="E71" s="21" t="s">
        <v>20</v>
      </c>
      <c r="F71" s="24">
        <f>66+38.5</f>
        <v>104.5</v>
      </c>
      <c r="G71" s="11"/>
      <c r="H71" s="11"/>
    </row>
    <row r="72" spans="1:8" s="34" customFormat="1" ht="25.5" customHeight="1" x14ac:dyDescent="0.2">
      <c r="A72" s="21" t="s">
        <v>95</v>
      </c>
      <c r="B72" s="51" t="s">
        <v>199</v>
      </c>
      <c r="C72" s="2" t="s">
        <v>141</v>
      </c>
      <c r="D72" s="50" t="s">
        <v>200</v>
      </c>
      <c r="E72" s="21" t="s">
        <v>20</v>
      </c>
      <c r="F72" s="24">
        <f>F70</f>
        <v>25.2</v>
      </c>
      <c r="G72" s="11"/>
      <c r="H72" s="11"/>
    </row>
    <row r="73" spans="1:8" s="34" customFormat="1" ht="27.75" customHeight="1" x14ac:dyDescent="0.2">
      <c r="A73" s="21" t="s">
        <v>132</v>
      </c>
      <c r="B73" s="48" t="s">
        <v>201</v>
      </c>
      <c r="C73" s="2" t="s">
        <v>141</v>
      </c>
      <c r="D73" s="52" t="s">
        <v>202</v>
      </c>
      <c r="E73" s="21" t="s">
        <v>20</v>
      </c>
      <c r="F73" s="24">
        <f>F71</f>
        <v>104.5</v>
      </c>
      <c r="G73" s="11"/>
      <c r="H73" s="11"/>
    </row>
    <row r="74" spans="1:8" ht="28.5" x14ac:dyDescent="0.2">
      <c r="A74" s="21" t="s">
        <v>221</v>
      </c>
      <c r="B74" s="48" t="s">
        <v>203</v>
      </c>
      <c r="C74" s="2" t="s">
        <v>141</v>
      </c>
      <c r="D74" s="29" t="s">
        <v>204</v>
      </c>
      <c r="E74" s="21" t="s">
        <v>20</v>
      </c>
      <c r="F74" s="11">
        <v>36.700000000000003</v>
      </c>
      <c r="G74" s="24"/>
      <c r="H74" s="11"/>
    </row>
    <row r="75" spans="1:8" x14ac:dyDescent="0.2">
      <c r="A75" s="2"/>
      <c r="B75" s="2"/>
      <c r="C75" s="2"/>
      <c r="D75" s="10"/>
      <c r="E75" s="2"/>
      <c r="F75" s="11"/>
      <c r="G75" s="24"/>
      <c r="H75" s="13"/>
    </row>
    <row r="76" spans="1:8" s="19" customFormat="1" ht="15" x14ac:dyDescent="0.25">
      <c r="A76" s="4" t="s">
        <v>96</v>
      </c>
      <c r="B76" s="4"/>
      <c r="C76" s="4"/>
      <c r="D76" s="53" t="s">
        <v>194</v>
      </c>
      <c r="E76" s="4"/>
      <c r="F76" s="16"/>
      <c r="G76" s="31"/>
      <c r="H76" s="18"/>
    </row>
    <row r="77" spans="1:8" s="19" customFormat="1" ht="9" customHeight="1" x14ac:dyDescent="0.25">
      <c r="A77" s="4"/>
      <c r="B77" s="4"/>
      <c r="C77" s="4"/>
      <c r="D77" s="53"/>
      <c r="E77" s="4"/>
      <c r="F77" s="16"/>
      <c r="G77" s="31"/>
      <c r="H77" s="18"/>
    </row>
    <row r="78" spans="1:8" x14ac:dyDescent="0.2">
      <c r="A78" s="6" t="s">
        <v>8</v>
      </c>
      <c r="B78" s="2"/>
      <c r="C78" s="2"/>
      <c r="D78" s="14" t="s">
        <v>49</v>
      </c>
      <c r="E78" s="21"/>
      <c r="F78" s="11"/>
      <c r="G78" s="24"/>
      <c r="H78" s="13"/>
    </row>
    <row r="79" spans="1:8" x14ac:dyDescent="0.2">
      <c r="A79" s="2" t="s">
        <v>97</v>
      </c>
      <c r="B79" s="2" t="s">
        <v>137</v>
      </c>
      <c r="C79" s="2" t="s">
        <v>138</v>
      </c>
      <c r="D79" s="20" t="s">
        <v>56</v>
      </c>
      <c r="E79" s="21" t="s">
        <v>9</v>
      </c>
      <c r="F79" s="11">
        <v>0.63</v>
      </c>
      <c r="G79" s="24"/>
      <c r="H79" s="11"/>
    </row>
    <row r="80" spans="1:8" x14ac:dyDescent="0.2">
      <c r="A80" s="2" t="s">
        <v>98</v>
      </c>
      <c r="B80" s="2" t="s">
        <v>139</v>
      </c>
      <c r="C80" s="2" t="s">
        <v>138</v>
      </c>
      <c r="D80" s="20" t="s">
        <v>57</v>
      </c>
      <c r="E80" s="21" t="s">
        <v>9</v>
      </c>
      <c r="F80" s="11">
        <v>0.6</v>
      </c>
      <c r="G80" s="24"/>
      <c r="H80" s="11"/>
    </row>
    <row r="81" spans="1:8" x14ac:dyDescent="0.2">
      <c r="A81" s="2" t="s">
        <v>99</v>
      </c>
      <c r="B81" s="2" t="s">
        <v>222</v>
      </c>
      <c r="C81" s="2" t="s">
        <v>138</v>
      </c>
      <c r="D81" s="20" t="s">
        <v>58</v>
      </c>
      <c r="E81" s="21" t="s">
        <v>20</v>
      </c>
      <c r="F81" s="11">
        <v>6.5</v>
      </c>
      <c r="G81" s="24"/>
      <c r="H81" s="11"/>
    </row>
    <row r="82" spans="1:8" x14ac:dyDescent="0.2">
      <c r="A82" s="2" t="s">
        <v>100</v>
      </c>
      <c r="B82" s="11" t="str">
        <f>B12</f>
        <v>92762</v>
      </c>
      <c r="C82" s="2" t="s">
        <v>138</v>
      </c>
      <c r="D82" s="10" t="s">
        <v>60</v>
      </c>
      <c r="E82" s="21" t="s">
        <v>13</v>
      </c>
      <c r="F82" s="11">
        <v>33.9</v>
      </c>
      <c r="G82" s="24"/>
      <c r="H82" s="11"/>
    </row>
    <row r="83" spans="1:8" x14ac:dyDescent="0.2">
      <c r="A83" s="2" t="s">
        <v>101</v>
      </c>
      <c r="B83" s="11" t="str">
        <f>B13</f>
        <v>92761</v>
      </c>
      <c r="C83" s="2" t="s">
        <v>138</v>
      </c>
      <c r="D83" s="10" t="s">
        <v>59</v>
      </c>
      <c r="E83" s="21" t="s">
        <v>13</v>
      </c>
      <c r="F83" s="11">
        <v>19.2</v>
      </c>
      <c r="G83" s="24"/>
      <c r="H83" s="11"/>
    </row>
    <row r="84" spans="1:8" x14ac:dyDescent="0.2">
      <c r="A84" s="2" t="s">
        <v>102</v>
      </c>
      <c r="B84" s="11" t="str">
        <f>B14</f>
        <v>92759</v>
      </c>
      <c r="C84" s="2" t="s">
        <v>138</v>
      </c>
      <c r="D84" s="10" t="s">
        <v>61</v>
      </c>
      <c r="E84" s="21" t="s">
        <v>13</v>
      </c>
      <c r="F84" s="11">
        <f>7.7+10.8</f>
        <v>18.5</v>
      </c>
      <c r="G84" s="24"/>
      <c r="H84" s="11"/>
    </row>
    <row r="85" spans="1:8" ht="28.5" x14ac:dyDescent="0.2">
      <c r="A85" s="2" t="s">
        <v>103</v>
      </c>
      <c r="B85" s="22" t="s">
        <v>145</v>
      </c>
      <c r="C85" s="2" t="s">
        <v>141</v>
      </c>
      <c r="D85" s="23" t="s">
        <v>146</v>
      </c>
      <c r="E85" s="21" t="s">
        <v>9</v>
      </c>
      <c r="F85" s="11">
        <f>F79+F80</f>
        <v>1.23</v>
      </c>
      <c r="G85" s="24"/>
      <c r="H85" s="11"/>
    </row>
    <row r="86" spans="1:8" x14ac:dyDescent="0.2">
      <c r="A86" s="2" t="s">
        <v>104</v>
      </c>
      <c r="B86" s="22" t="s">
        <v>223</v>
      </c>
      <c r="C86" s="2" t="s">
        <v>138</v>
      </c>
      <c r="D86" s="10" t="s">
        <v>63</v>
      </c>
      <c r="E86" s="21" t="s">
        <v>20</v>
      </c>
      <c r="F86" s="11">
        <f>F81</f>
        <v>6.5</v>
      </c>
      <c r="G86" s="24"/>
      <c r="H86" s="11"/>
    </row>
    <row r="87" spans="1:8" x14ac:dyDescent="0.2">
      <c r="A87" s="2"/>
      <c r="B87" s="2"/>
      <c r="C87" s="2"/>
      <c r="D87" s="20"/>
      <c r="E87" s="2"/>
      <c r="F87" s="11"/>
      <c r="G87" s="24"/>
      <c r="H87" s="13"/>
    </row>
    <row r="88" spans="1:8" x14ac:dyDescent="0.2">
      <c r="A88" s="6" t="s">
        <v>10</v>
      </c>
      <c r="B88" s="2"/>
      <c r="C88" s="2"/>
      <c r="D88" s="26" t="s">
        <v>22</v>
      </c>
      <c r="E88" s="2"/>
      <c r="F88" s="11"/>
      <c r="G88" s="24"/>
      <c r="H88" s="13"/>
    </row>
    <row r="89" spans="1:8" x14ac:dyDescent="0.2">
      <c r="A89" s="2" t="s">
        <v>38</v>
      </c>
      <c r="B89" s="11" t="str">
        <f>B19</f>
        <v>92761</v>
      </c>
      <c r="C89" s="2" t="s">
        <v>138</v>
      </c>
      <c r="D89" s="10" t="s">
        <v>62</v>
      </c>
      <c r="E89" s="2" t="s">
        <v>13</v>
      </c>
      <c r="F89" s="11">
        <f>32.64+20.6</f>
        <v>53.24</v>
      </c>
      <c r="G89" s="24"/>
      <c r="H89" s="11"/>
    </row>
    <row r="90" spans="1:8" x14ac:dyDescent="0.2">
      <c r="A90" s="2" t="s">
        <v>105</v>
      </c>
      <c r="B90" s="11" t="str">
        <f>B20</f>
        <v>92759</v>
      </c>
      <c r="C90" s="2" t="s">
        <v>138</v>
      </c>
      <c r="D90" s="10" t="s">
        <v>61</v>
      </c>
      <c r="E90" s="2" t="s">
        <v>13</v>
      </c>
      <c r="F90" s="11">
        <f>11.55+8.3</f>
        <v>19.850000000000001</v>
      </c>
      <c r="G90" s="24"/>
      <c r="H90" s="11"/>
    </row>
    <row r="91" spans="1:8" ht="28.5" x14ac:dyDescent="0.2">
      <c r="A91" s="2" t="s">
        <v>106</v>
      </c>
      <c r="B91" s="22" t="s">
        <v>148</v>
      </c>
      <c r="C91" s="2" t="s">
        <v>138</v>
      </c>
      <c r="D91" s="29" t="s">
        <v>149</v>
      </c>
      <c r="E91" s="2" t="s">
        <v>9</v>
      </c>
      <c r="F91" s="11">
        <f>0.5+0.4</f>
        <v>0.9</v>
      </c>
      <c r="G91" s="24"/>
      <c r="H91" s="11"/>
    </row>
    <row r="92" spans="1:8" x14ac:dyDescent="0.2">
      <c r="A92" s="2" t="s">
        <v>107</v>
      </c>
      <c r="B92" s="21" t="s">
        <v>150</v>
      </c>
      <c r="C92" s="2" t="s">
        <v>141</v>
      </c>
      <c r="D92" s="10" t="s">
        <v>48</v>
      </c>
      <c r="E92" s="21" t="s">
        <v>20</v>
      </c>
      <c r="F92" s="11">
        <f>13.35</f>
        <v>13.35</v>
      </c>
      <c r="G92" s="24"/>
      <c r="H92" s="11"/>
    </row>
    <row r="93" spans="1:8" x14ac:dyDescent="0.2">
      <c r="A93" s="2"/>
      <c r="B93" s="2"/>
      <c r="C93" s="2"/>
      <c r="D93" s="10"/>
      <c r="E93" s="21"/>
      <c r="F93" s="11"/>
      <c r="G93" s="24"/>
      <c r="H93" s="13"/>
    </row>
    <row r="94" spans="1:8" x14ac:dyDescent="0.2">
      <c r="A94" s="6" t="s">
        <v>11</v>
      </c>
      <c r="B94" s="2"/>
      <c r="C94" s="2"/>
      <c r="D94" s="26" t="s">
        <v>23</v>
      </c>
      <c r="E94" s="2"/>
      <c r="F94" s="11"/>
      <c r="G94" s="24"/>
      <c r="H94" s="13"/>
    </row>
    <row r="95" spans="1:8" ht="28.5" x14ac:dyDescent="0.2">
      <c r="A95" s="2" t="s">
        <v>108</v>
      </c>
      <c r="B95" s="22" t="s">
        <v>151</v>
      </c>
      <c r="C95" s="2" t="s">
        <v>141</v>
      </c>
      <c r="D95" s="29" t="s">
        <v>152</v>
      </c>
      <c r="E95" s="2" t="s">
        <v>20</v>
      </c>
      <c r="F95" s="11">
        <f>38.6+3</f>
        <v>41.6</v>
      </c>
      <c r="G95" s="24"/>
      <c r="H95" s="11"/>
    </row>
    <row r="96" spans="1:8" x14ac:dyDescent="0.2">
      <c r="A96" s="2" t="s">
        <v>109</v>
      </c>
      <c r="B96" s="11" t="str">
        <f>B26</f>
        <v>93186</v>
      </c>
      <c r="C96" s="2" t="s">
        <v>141</v>
      </c>
      <c r="D96" s="20" t="s">
        <v>54</v>
      </c>
      <c r="E96" s="2" t="s">
        <v>21</v>
      </c>
      <c r="F96" s="11">
        <v>6.7</v>
      </c>
      <c r="G96" s="24"/>
      <c r="H96" s="11"/>
    </row>
    <row r="97" spans="1:8" x14ac:dyDescent="0.2">
      <c r="A97" s="2"/>
      <c r="B97" s="2"/>
      <c r="C97" s="2"/>
      <c r="D97" s="20"/>
      <c r="E97" s="2"/>
      <c r="F97" s="11"/>
      <c r="G97" s="24"/>
      <c r="H97" s="11"/>
    </row>
    <row r="98" spans="1:8" x14ac:dyDescent="0.2">
      <c r="A98" s="6" t="s">
        <v>12</v>
      </c>
      <c r="B98" s="2"/>
      <c r="C98" s="2"/>
      <c r="D98" s="14" t="s">
        <v>24</v>
      </c>
      <c r="E98" s="21"/>
      <c r="F98" s="11"/>
      <c r="G98" s="24"/>
      <c r="H98" s="11"/>
    </row>
    <row r="99" spans="1:8" ht="42.75" x14ac:dyDescent="0.2">
      <c r="A99" s="2" t="s">
        <v>110</v>
      </c>
      <c r="B99" s="22" t="s">
        <v>155</v>
      </c>
      <c r="C99" s="2" t="s">
        <v>141</v>
      </c>
      <c r="D99" s="23" t="s">
        <v>156</v>
      </c>
      <c r="E99" s="2" t="s">
        <v>20</v>
      </c>
      <c r="F99" s="11">
        <v>16.5</v>
      </c>
      <c r="G99" s="24"/>
      <c r="H99" s="11"/>
    </row>
    <row r="100" spans="1:8" x14ac:dyDescent="0.2">
      <c r="A100" s="2" t="s">
        <v>226</v>
      </c>
      <c r="B100" s="22"/>
      <c r="C100" s="2" t="s">
        <v>225</v>
      </c>
      <c r="D100" s="23" t="s">
        <v>224</v>
      </c>
      <c r="E100" s="2" t="s">
        <v>20</v>
      </c>
      <c r="F100" s="11">
        <f>F99</f>
        <v>16.5</v>
      </c>
      <c r="G100" s="24"/>
      <c r="H100" s="11"/>
    </row>
    <row r="101" spans="1:8" x14ac:dyDescent="0.2">
      <c r="A101" s="2"/>
      <c r="B101" s="2"/>
      <c r="C101" s="2"/>
      <c r="D101" s="20"/>
      <c r="E101" s="2"/>
      <c r="F101" s="11"/>
      <c r="G101" s="24"/>
      <c r="H101" s="11"/>
    </row>
    <row r="102" spans="1:8" x14ac:dyDescent="0.2">
      <c r="A102" s="6" t="s">
        <v>14</v>
      </c>
      <c r="B102" s="2"/>
      <c r="C102" s="2"/>
      <c r="D102" s="26" t="s">
        <v>65</v>
      </c>
      <c r="E102" s="2"/>
      <c r="F102" s="11"/>
      <c r="G102" s="24"/>
      <c r="H102" s="11"/>
    </row>
    <row r="103" spans="1:8" x14ac:dyDescent="0.2">
      <c r="A103" s="2" t="s">
        <v>111</v>
      </c>
      <c r="B103" s="2" t="s">
        <v>158</v>
      </c>
      <c r="C103" s="2" t="s">
        <v>141</v>
      </c>
      <c r="D103" s="10" t="s">
        <v>44</v>
      </c>
      <c r="E103" s="2" t="s">
        <v>20</v>
      </c>
      <c r="F103" s="11">
        <v>24.6</v>
      </c>
      <c r="G103" s="24"/>
      <c r="H103" s="11"/>
    </row>
    <row r="104" spans="1:8" x14ac:dyDescent="0.2">
      <c r="A104" s="2" t="s">
        <v>112</v>
      </c>
      <c r="B104" s="11" t="str">
        <f>B34</f>
        <v>87531</v>
      </c>
      <c r="C104" s="2" t="s">
        <v>141</v>
      </c>
      <c r="D104" s="20" t="s">
        <v>50</v>
      </c>
      <c r="E104" s="2" t="s">
        <v>20</v>
      </c>
      <c r="F104" s="11">
        <f>F103</f>
        <v>24.6</v>
      </c>
      <c r="G104" s="24"/>
      <c r="H104" s="11"/>
    </row>
    <row r="105" spans="1:8" ht="42.75" x14ac:dyDescent="0.2">
      <c r="A105" s="2" t="s">
        <v>113</v>
      </c>
      <c r="B105" s="2" t="s">
        <v>161</v>
      </c>
      <c r="C105" s="2" t="s">
        <v>141</v>
      </c>
      <c r="D105" s="23" t="s">
        <v>162</v>
      </c>
      <c r="E105" s="2" t="s">
        <v>20</v>
      </c>
      <c r="F105" s="11">
        <f>F104</f>
        <v>24.6</v>
      </c>
      <c r="G105" s="24"/>
      <c r="H105" s="11"/>
    </row>
    <row r="106" spans="1:8" x14ac:dyDescent="0.2">
      <c r="A106" s="2"/>
      <c r="B106" s="2"/>
      <c r="C106" s="2"/>
      <c r="D106" s="20"/>
      <c r="E106" s="2"/>
      <c r="F106" s="11"/>
      <c r="G106" s="24"/>
      <c r="H106" s="11"/>
    </row>
    <row r="107" spans="1:8" s="34" customFormat="1" x14ac:dyDescent="0.2">
      <c r="A107" s="6" t="s">
        <v>15</v>
      </c>
      <c r="B107" s="6"/>
      <c r="C107" s="6"/>
      <c r="D107" s="14" t="s">
        <v>25</v>
      </c>
      <c r="E107" s="6"/>
      <c r="F107" s="31"/>
      <c r="G107" s="31"/>
      <c r="H107" s="11"/>
    </row>
    <row r="108" spans="1:8" x14ac:dyDescent="0.2">
      <c r="A108" s="2" t="s">
        <v>114</v>
      </c>
      <c r="B108" s="54" t="s">
        <v>164</v>
      </c>
      <c r="C108" s="55" t="s">
        <v>138</v>
      </c>
      <c r="D108" s="56" t="s">
        <v>165</v>
      </c>
      <c r="E108" s="33" t="s">
        <v>20</v>
      </c>
      <c r="F108" s="11">
        <v>10.5</v>
      </c>
      <c r="G108" s="24"/>
      <c r="H108" s="11"/>
    </row>
    <row r="109" spans="1:8" x14ac:dyDescent="0.2">
      <c r="A109" s="2" t="s">
        <v>115</v>
      </c>
      <c r="B109" s="21" t="s">
        <v>166</v>
      </c>
      <c r="C109" s="2" t="s">
        <v>141</v>
      </c>
      <c r="D109" s="20" t="s">
        <v>227</v>
      </c>
      <c r="E109" s="33" t="s">
        <v>20</v>
      </c>
      <c r="F109" s="11">
        <f>F108</f>
        <v>10.5</v>
      </c>
      <c r="G109" s="24"/>
      <c r="H109" s="11"/>
    </row>
    <row r="110" spans="1:8" ht="28.5" x14ac:dyDescent="0.2">
      <c r="A110" s="2" t="s">
        <v>116</v>
      </c>
      <c r="B110" s="2" t="s">
        <v>167</v>
      </c>
      <c r="C110" s="2" t="s">
        <v>138</v>
      </c>
      <c r="D110" s="36" t="s">
        <v>168</v>
      </c>
      <c r="E110" s="22" t="s">
        <v>20</v>
      </c>
      <c r="F110" s="11">
        <f>F109</f>
        <v>10.5</v>
      </c>
      <c r="G110" s="24"/>
      <c r="H110" s="11"/>
    </row>
    <row r="111" spans="1:8" x14ac:dyDescent="0.2">
      <c r="A111" s="2" t="s">
        <v>117</v>
      </c>
      <c r="B111" s="2" t="s">
        <v>169</v>
      </c>
      <c r="C111" s="2" t="s">
        <v>141</v>
      </c>
      <c r="D111" s="29" t="s">
        <v>170</v>
      </c>
      <c r="E111" s="22" t="s">
        <v>20</v>
      </c>
      <c r="F111" s="11">
        <v>8.4499999999999993</v>
      </c>
      <c r="G111" s="24"/>
      <c r="H111" s="11"/>
    </row>
    <row r="112" spans="1:8" x14ac:dyDescent="0.2">
      <c r="A112" s="2"/>
      <c r="B112" s="2"/>
      <c r="C112" s="2"/>
      <c r="D112" s="20"/>
      <c r="E112" s="21"/>
      <c r="F112" s="11"/>
      <c r="G112" s="24"/>
      <c r="H112" s="11"/>
    </row>
    <row r="113" spans="1:8" s="34" customFormat="1" x14ac:dyDescent="0.2">
      <c r="A113" s="6" t="s">
        <v>16</v>
      </c>
      <c r="B113" s="6"/>
      <c r="C113" s="6"/>
      <c r="D113" s="14" t="s">
        <v>28</v>
      </c>
      <c r="E113" s="25"/>
      <c r="F113" s="31"/>
      <c r="G113" s="31"/>
      <c r="H113" s="11"/>
    </row>
    <row r="114" spans="1:8" s="34" customFormat="1" ht="57" x14ac:dyDescent="0.2">
      <c r="A114" s="2" t="s">
        <v>118</v>
      </c>
      <c r="B114" s="37" t="s">
        <v>171</v>
      </c>
      <c r="C114" s="2" t="s">
        <v>138</v>
      </c>
      <c r="D114" s="38" t="s">
        <v>172</v>
      </c>
      <c r="E114" s="22" t="s">
        <v>33</v>
      </c>
      <c r="F114" s="11">
        <v>1</v>
      </c>
      <c r="G114" s="24"/>
      <c r="H114" s="11"/>
    </row>
    <row r="115" spans="1:8" s="34" customFormat="1" ht="57" x14ac:dyDescent="0.2">
      <c r="A115" s="2" t="s">
        <v>119</v>
      </c>
      <c r="B115" s="37" t="s">
        <v>173</v>
      </c>
      <c r="C115" s="2" t="s">
        <v>138</v>
      </c>
      <c r="D115" s="40" t="s">
        <v>174</v>
      </c>
      <c r="E115" s="22" t="s">
        <v>33</v>
      </c>
      <c r="F115" s="11">
        <v>2</v>
      </c>
      <c r="G115" s="24"/>
      <c r="H115" s="11"/>
    </row>
    <row r="116" spans="1:8" s="34" customFormat="1" ht="57" x14ac:dyDescent="0.2">
      <c r="A116" s="2" t="s">
        <v>120</v>
      </c>
      <c r="B116" s="37" t="s">
        <v>175</v>
      </c>
      <c r="C116" s="2" t="s">
        <v>138</v>
      </c>
      <c r="D116" s="38" t="s">
        <v>176</v>
      </c>
      <c r="E116" s="22" t="s">
        <v>33</v>
      </c>
      <c r="F116" s="11">
        <v>3</v>
      </c>
      <c r="G116" s="24"/>
      <c r="H116" s="11"/>
    </row>
    <row r="117" spans="1:8" s="34" customFormat="1" ht="28.5" x14ac:dyDescent="0.2">
      <c r="A117" s="2" t="s">
        <v>228</v>
      </c>
      <c r="B117" s="37"/>
      <c r="C117" s="2" t="s">
        <v>177</v>
      </c>
      <c r="D117" s="29" t="s">
        <v>178</v>
      </c>
      <c r="E117" s="22" t="s">
        <v>33</v>
      </c>
      <c r="F117" s="11">
        <v>1</v>
      </c>
      <c r="G117" s="24"/>
      <c r="H117" s="11"/>
    </row>
    <row r="118" spans="1:8" s="34" customFormat="1" ht="57" x14ac:dyDescent="0.2">
      <c r="A118" s="2" t="s">
        <v>229</v>
      </c>
      <c r="B118" s="35"/>
      <c r="C118" s="2" t="s">
        <v>177</v>
      </c>
      <c r="D118" s="40" t="s">
        <v>179</v>
      </c>
      <c r="E118" s="22" t="s">
        <v>33</v>
      </c>
      <c r="F118" s="11">
        <v>1</v>
      </c>
      <c r="G118" s="24"/>
      <c r="H118" s="11"/>
    </row>
    <row r="119" spans="1:8" s="34" customFormat="1" ht="42.75" x14ac:dyDescent="0.2">
      <c r="A119" s="2" t="s">
        <v>230</v>
      </c>
      <c r="B119" s="37" t="s">
        <v>180</v>
      </c>
      <c r="C119" s="2" t="s">
        <v>138</v>
      </c>
      <c r="D119" s="57" t="s">
        <v>181</v>
      </c>
      <c r="E119" s="22" t="s">
        <v>33</v>
      </c>
      <c r="F119" s="11">
        <v>1</v>
      </c>
      <c r="G119" s="24"/>
      <c r="H119" s="11"/>
    </row>
    <row r="120" spans="1:8" s="34" customFormat="1" ht="28.5" x14ac:dyDescent="0.2">
      <c r="A120" s="2" t="s">
        <v>231</v>
      </c>
      <c r="B120" s="37" t="s">
        <v>182</v>
      </c>
      <c r="C120" s="2" t="s">
        <v>138</v>
      </c>
      <c r="D120" s="38" t="s">
        <v>183</v>
      </c>
      <c r="E120" s="37" t="s">
        <v>33</v>
      </c>
      <c r="F120" s="39">
        <v>1</v>
      </c>
      <c r="G120" s="37"/>
      <c r="H120" s="11"/>
    </row>
    <row r="121" spans="1:8" s="34" customFormat="1" x14ac:dyDescent="0.2">
      <c r="A121" s="6"/>
      <c r="B121" s="6"/>
      <c r="C121" s="6"/>
      <c r="D121" s="14"/>
      <c r="E121" s="25"/>
      <c r="F121" s="31"/>
      <c r="G121" s="31"/>
      <c r="H121" s="11"/>
    </row>
    <row r="122" spans="1:8" s="34" customFormat="1" x14ac:dyDescent="0.2">
      <c r="A122" s="6" t="s">
        <v>17</v>
      </c>
      <c r="B122" s="6"/>
      <c r="C122" s="6"/>
      <c r="D122" s="14" t="s">
        <v>26</v>
      </c>
      <c r="E122" s="25"/>
      <c r="F122" s="31"/>
      <c r="G122" s="31"/>
      <c r="H122" s="11"/>
    </row>
    <row r="123" spans="1:8" s="34" customFormat="1" ht="63.75" customHeight="1" x14ac:dyDescent="0.2">
      <c r="A123" s="2" t="s">
        <v>121</v>
      </c>
      <c r="B123" s="22" t="s">
        <v>186</v>
      </c>
      <c r="C123" s="2" t="s">
        <v>141</v>
      </c>
      <c r="D123" s="42" t="s">
        <v>187</v>
      </c>
      <c r="E123" s="37" t="s">
        <v>33</v>
      </c>
      <c r="F123" s="24">
        <v>3</v>
      </c>
      <c r="G123" s="11"/>
      <c r="H123" s="11"/>
    </row>
    <row r="124" spans="1:8" s="34" customFormat="1" ht="57" x14ac:dyDescent="0.2">
      <c r="A124" s="2" t="s">
        <v>122</v>
      </c>
      <c r="B124" s="22" t="s">
        <v>188</v>
      </c>
      <c r="C124" s="2" t="s">
        <v>141</v>
      </c>
      <c r="D124" s="23" t="s">
        <v>189</v>
      </c>
      <c r="E124" s="37" t="s">
        <v>33</v>
      </c>
      <c r="F124" s="24">
        <v>6</v>
      </c>
      <c r="G124" s="11"/>
      <c r="H124" s="11"/>
    </row>
    <row r="125" spans="1:8" s="34" customFormat="1" ht="28.5" x14ac:dyDescent="0.2">
      <c r="A125" s="2" t="s">
        <v>123</v>
      </c>
      <c r="B125" s="22"/>
      <c r="C125" s="2" t="s">
        <v>177</v>
      </c>
      <c r="D125" s="42" t="s">
        <v>232</v>
      </c>
      <c r="E125" s="37" t="s">
        <v>33</v>
      </c>
      <c r="F125" s="24">
        <v>1</v>
      </c>
      <c r="G125" s="11"/>
      <c r="H125" s="11"/>
    </row>
    <row r="126" spans="1:8" s="34" customFormat="1" x14ac:dyDescent="0.2">
      <c r="A126" s="2" t="s">
        <v>124</v>
      </c>
      <c r="B126" s="2"/>
      <c r="C126" s="2" t="s">
        <v>177</v>
      </c>
      <c r="D126" s="20" t="s">
        <v>190</v>
      </c>
      <c r="E126" s="21" t="s">
        <v>33</v>
      </c>
      <c r="F126" s="24">
        <v>2</v>
      </c>
      <c r="G126" s="11"/>
      <c r="H126" s="11"/>
    </row>
    <row r="127" spans="1:8" s="34" customFormat="1" ht="34.5" customHeight="1" x14ac:dyDescent="0.2">
      <c r="A127" s="2" t="s">
        <v>125</v>
      </c>
      <c r="B127" s="37" t="s">
        <v>184</v>
      </c>
      <c r="C127" s="2" t="s">
        <v>138</v>
      </c>
      <c r="D127" s="38" t="s">
        <v>185</v>
      </c>
      <c r="E127" s="21" t="s">
        <v>33</v>
      </c>
      <c r="F127" s="24">
        <v>1</v>
      </c>
      <c r="G127" s="11"/>
      <c r="H127" s="11"/>
    </row>
    <row r="128" spans="1:8" x14ac:dyDescent="0.2">
      <c r="A128" s="2"/>
      <c r="B128" s="2"/>
      <c r="C128" s="2"/>
      <c r="D128" s="20"/>
      <c r="E128" s="2"/>
      <c r="F128" s="11"/>
      <c r="G128" s="24"/>
      <c r="H128" s="11"/>
    </row>
    <row r="129" spans="1:8" s="34" customFormat="1" x14ac:dyDescent="0.2">
      <c r="A129" s="6" t="s">
        <v>19</v>
      </c>
      <c r="B129" s="6"/>
      <c r="C129" s="6"/>
      <c r="D129" s="14" t="s">
        <v>42</v>
      </c>
      <c r="E129" s="25"/>
      <c r="F129" s="31"/>
      <c r="G129" s="31"/>
      <c r="H129" s="11"/>
    </row>
    <row r="130" spans="1:8" s="34" customFormat="1" x14ac:dyDescent="0.2">
      <c r="A130" s="2" t="s">
        <v>126</v>
      </c>
      <c r="B130" s="6"/>
      <c r="C130" s="2" t="s">
        <v>177</v>
      </c>
      <c r="D130" s="20" t="s">
        <v>218</v>
      </c>
      <c r="E130" s="21" t="s">
        <v>33</v>
      </c>
      <c r="F130" s="11">
        <v>1</v>
      </c>
      <c r="G130" s="24"/>
      <c r="H130" s="11"/>
    </row>
    <row r="131" spans="1:8" s="34" customFormat="1" x14ac:dyDescent="0.2">
      <c r="A131" s="2" t="s">
        <v>234</v>
      </c>
      <c r="B131" s="6"/>
      <c r="C131" s="2" t="s">
        <v>177</v>
      </c>
      <c r="D131" s="20" t="s">
        <v>233</v>
      </c>
      <c r="E131" s="21" t="s">
        <v>33</v>
      </c>
      <c r="F131" s="11">
        <v>1</v>
      </c>
      <c r="G131" s="24"/>
      <c r="H131" s="11"/>
    </row>
    <row r="132" spans="1:8" s="34" customFormat="1" ht="28.5" x14ac:dyDescent="0.2">
      <c r="A132" s="2" t="s">
        <v>127</v>
      </c>
      <c r="B132" s="6"/>
      <c r="C132" s="2" t="s">
        <v>177</v>
      </c>
      <c r="D132" s="42" t="s">
        <v>237</v>
      </c>
      <c r="E132" s="21" t="s">
        <v>33</v>
      </c>
      <c r="F132" s="11">
        <v>1</v>
      </c>
      <c r="G132" s="24"/>
      <c r="H132" s="11"/>
    </row>
    <row r="133" spans="1:8" s="34" customFormat="1" ht="28.5" x14ac:dyDescent="0.2">
      <c r="A133" s="2" t="s">
        <v>128</v>
      </c>
      <c r="B133" s="6"/>
      <c r="C133" s="2" t="s">
        <v>177</v>
      </c>
      <c r="D133" s="42" t="s">
        <v>192</v>
      </c>
      <c r="E133" s="21" t="s">
        <v>33</v>
      </c>
      <c r="F133" s="11">
        <v>1</v>
      </c>
      <c r="G133" s="24"/>
      <c r="H133" s="11"/>
    </row>
    <row r="134" spans="1:8" s="34" customFormat="1" x14ac:dyDescent="0.2">
      <c r="A134" s="6"/>
      <c r="B134" s="6"/>
      <c r="C134" s="6"/>
      <c r="D134" s="14"/>
      <c r="E134" s="25"/>
      <c r="F134" s="31"/>
      <c r="G134" s="31"/>
      <c r="H134" s="11"/>
    </row>
    <row r="135" spans="1:8" x14ac:dyDescent="0.2">
      <c r="A135" s="2"/>
      <c r="B135" s="2"/>
      <c r="C135" s="2"/>
      <c r="D135" s="20"/>
      <c r="E135" s="2"/>
      <c r="F135" s="11"/>
      <c r="G135" s="24"/>
      <c r="H135" s="11"/>
    </row>
    <row r="136" spans="1:8" s="34" customFormat="1" x14ac:dyDescent="0.2">
      <c r="A136" s="6" t="s">
        <v>31</v>
      </c>
      <c r="B136" s="6"/>
      <c r="C136" s="6"/>
      <c r="D136" s="14" t="s">
        <v>47</v>
      </c>
      <c r="E136" s="25"/>
      <c r="F136" s="31"/>
      <c r="G136" s="31"/>
      <c r="H136" s="11"/>
    </row>
    <row r="137" spans="1:8" s="34" customFormat="1" x14ac:dyDescent="0.2">
      <c r="A137" s="5" t="s">
        <v>129</v>
      </c>
      <c r="B137" s="21" t="s">
        <v>195</v>
      </c>
      <c r="C137" s="2" t="s">
        <v>141</v>
      </c>
      <c r="D137" s="47" t="s">
        <v>196</v>
      </c>
      <c r="E137" s="21" t="s">
        <v>20</v>
      </c>
      <c r="F137" s="24">
        <v>11.4</v>
      </c>
      <c r="G137" s="11"/>
      <c r="H137" s="11"/>
    </row>
    <row r="138" spans="1:8" s="34" customFormat="1" ht="28.5" x14ac:dyDescent="0.2">
      <c r="A138" s="5" t="s">
        <v>130</v>
      </c>
      <c r="B138" s="22" t="s">
        <v>197</v>
      </c>
      <c r="C138" s="2" t="s">
        <v>141</v>
      </c>
      <c r="D138" s="23" t="s">
        <v>198</v>
      </c>
      <c r="E138" s="21" t="s">
        <v>20</v>
      </c>
      <c r="F138" s="24">
        <f>32.4+23</f>
        <v>55.4</v>
      </c>
      <c r="G138" s="11"/>
      <c r="H138" s="11"/>
    </row>
    <row r="139" spans="1:8" s="34" customFormat="1" ht="28.5" x14ac:dyDescent="0.2">
      <c r="A139" s="5" t="s">
        <v>131</v>
      </c>
      <c r="B139" s="22" t="s">
        <v>199</v>
      </c>
      <c r="C139" s="2" t="s">
        <v>141</v>
      </c>
      <c r="D139" s="23" t="s">
        <v>200</v>
      </c>
      <c r="E139" s="21" t="s">
        <v>20</v>
      </c>
      <c r="F139" s="24">
        <f>F137</f>
        <v>11.4</v>
      </c>
      <c r="G139" s="11"/>
      <c r="H139" s="11"/>
    </row>
    <row r="140" spans="1:8" s="34" customFormat="1" ht="28.5" x14ac:dyDescent="0.2">
      <c r="A140" s="5" t="s">
        <v>235</v>
      </c>
      <c r="B140" s="22" t="s">
        <v>201</v>
      </c>
      <c r="C140" s="2" t="s">
        <v>141</v>
      </c>
      <c r="D140" s="42" t="s">
        <v>202</v>
      </c>
      <c r="E140" s="21" t="s">
        <v>20</v>
      </c>
      <c r="F140" s="24">
        <f>F138</f>
        <v>55.4</v>
      </c>
      <c r="G140" s="11"/>
      <c r="H140" s="11"/>
    </row>
    <row r="141" spans="1:8" s="34" customFormat="1" ht="28.5" x14ac:dyDescent="0.2">
      <c r="A141" s="5" t="s">
        <v>236</v>
      </c>
      <c r="B141" s="22" t="s">
        <v>203</v>
      </c>
      <c r="C141" s="2" t="s">
        <v>141</v>
      </c>
      <c r="D141" s="29" t="s">
        <v>204</v>
      </c>
      <c r="E141" s="21" t="s">
        <v>20</v>
      </c>
      <c r="F141" s="11">
        <v>10.45</v>
      </c>
      <c r="G141" s="11"/>
      <c r="H141" s="11"/>
    </row>
    <row r="142" spans="1:8" x14ac:dyDescent="0.2">
      <c r="A142" s="2"/>
      <c r="B142" s="2"/>
      <c r="C142" s="2"/>
      <c r="D142" s="20"/>
      <c r="E142" s="2"/>
      <c r="F142" s="11"/>
      <c r="G142" s="24"/>
      <c r="H142" s="13"/>
    </row>
    <row r="143" spans="1:8" ht="15" x14ac:dyDescent="0.25">
      <c r="A143" s="21"/>
      <c r="B143" s="21"/>
      <c r="C143" s="21"/>
      <c r="D143" s="58" t="s">
        <v>32</v>
      </c>
      <c r="E143" s="21"/>
      <c r="F143" s="11"/>
      <c r="G143" s="28"/>
      <c r="H143" s="59">
        <f>SUM(H9:H142)</f>
        <v>0</v>
      </c>
    </row>
    <row r="144" spans="1:8" ht="15" x14ac:dyDescent="0.25">
      <c r="A144" s="21"/>
      <c r="B144" s="21"/>
      <c r="C144" s="21"/>
      <c r="D144" s="61" t="s">
        <v>55</v>
      </c>
      <c r="E144" s="62"/>
      <c r="F144" s="11"/>
      <c r="G144" s="63">
        <v>0.26800000000000002</v>
      </c>
      <c r="H144" s="64">
        <f>H143*G144</f>
        <v>0</v>
      </c>
    </row>
    <row r="145" spans="1:8" ht="15" x14ac:dyDescent="0.25">
      <c r="A145" s="21"/>
      <c r="B145" s="21"/>
      <c r="C145" s="21"/>
      <c r="D145" s="65" t="s">
        <v>45</v>
      </c>
      <c r="E145" s="66"/>
      <c r="F145" s="11"/>
      <c r="G145" s="67"/>
      <c r="H145" s="68">
        <f>H144+H143</f>
        <v>0</v>
      </c>
    </row>
    <row r="146" spans="1:8" ht="15" x14ac:dyDescent="0.25">
      <c r="D146" s="69"/>
      <c r="E146" s="70"/>
      <c r="F146" s="71"/>
      <c r="G146" s="71"/>
      <c r="H146" s="72"/>
    </row>
    <row r="147" spans="1:8" ht="15" x14ac:dyDescent="0.25">
      <c r="A147" s="73"/>
      <c r="B147" s="73"/>
      <c r="C147" s="73"/>
      <c r="D147" s="74"/>
      <c r="E147" s="70"/>
      <c r="F147" s="71"/>
      <c r="G147" s="71"/>
      <c r="H147" s="72"/>
    </row>
    <row r="148" spans="1:8" ht="13.15" customHeight="1" x14ac:dyDescent="0.2">
      <c r="D148" s="88"/>
      <c r="E148" s="88"/>
      <c r="F148" s="88"/>
      <c r="G148" s="88"/>
      <c r="H148" s="88"/>
    </row>
    <row r="149" spans="1:8" ht="15" x14ac:dyDescent="0.25">
      <c r="D149" s="69"/>
      <c r="E149" s="70"/>
      <c r="F149" s="71"/>
      <c r="G149" s="71"/>
      <c r="H149" s="72"/>
    </row>
    <row r="150" spans="1:8" ht="15" x14ac:dyDescent="0.25">
      <c r="D150" s="76"/>
      <c r="E150" s="48"/>
      <c r="F150" s="77"/>
      <c r="G150" s="77"/>
      <c r="H150" s="60"/>
    </row>
    <row r="151" spans="1:8" ht="45" customHeight="1" x14ac:dyDescent="0.25">
      <c r="D151" s="76"/>
      <c r="E151" s="48"/>
      <c r="F151" s="77"/>
      <c r="G151" s="77"/>
      <c r="H151" s="60"/>
    </row>
    <row r="152" spans="1:8" ht="15" x14ac:dyDescent="0.25">
      <c r="D152" s="78" t="s">
        <v>41</v>
      </c>
      <c r="E152" s="48"/>
      <c r="F152" s="77"/>
      <c r="G152" s="77"/>
      <c r="H152" s="60"/>
    </row>
    <row r="153" spans="1:8" ht="15" x14ac:dyDescent="0.25">
      <c r="D153" s="79" t="s">
        <v>43</v>
      </c>
      <c r="E153" s="48"/>
      <c r="F153" s="77"/>
      <c r="G153" s="77"/>
      <c r="H153" s="60"/>
    </row>
    <row r="154" spans="1:8" ht="15" x14ac:dyDescent="0.25">
      <c r="D154" s="76"/>
      <c r="E154" s="48"/>
      <c r="F154" s="77"/>
      <c r="G154" s="77"/>
      <c r="H154" s="60"/>
    </row>
    <row r="155" spans="1:8" ht="15" x14ac:dyDescent="0.25">
      <c r="D155" s="76"/>
      <c r="E155" s="48"/>
      <c r="F155" s="77"/>
      <c r="G155" s="77"/>
      <c r="H155" s="60"/>
    </row>
    <row r="156" spans="1:8" ht="15" x14ac:dyDescent="0.25">
      <c r="D156" s="76"/>
      <c r="E156" s="48"/>
      <c r="F156" s="77"/>
      <c r="G156" s="77"/>
      <c r="H156" s="60"/>
    </row>
    <row r="157" spans="1:8" ht="15" x14ac:dyDescent="0.25">
      <c r="D157" s="76"/>
      <c r="E157" s="48"/>
      <c r="F157" s="77"/>
      <c r="G157" s="77"/>
      <c r="H157" s="60"/>
    </row>
    <row r="158" spans="1:8" ht="15" x14ac:dyDescent="0.25">
      <c r="D158" s="76"/>
      <c r="E158" s="48"/>
      <c r="F158" s="77"/>
      <c r="G158" s="77"/>
      <c r="H158" s="60"/>
    </row>
    <row r="159" spans="1:8" ht="15" x14ac:dyDescent="0.25">
      <c r="D159" s="76"/>
      <c r="E159" s="48"/>
      <c r="F159" s="77"/>
      <c r="G159" s="77"/>
      <c r="H159" s="60"/>
    </row>
    <row r="160" spans="1:8" ht="15" x14ac:dyDescent="0.25">
      <c r="D160" s="76"/>
      <c r="E160" s="48"/>
      <c r="F160" s="77"/>
      <c r="G160" s="77"/>
      <c r="H160" s="60"/>
    </row>
    <row r="161" spans="4:4" x14ac:dyDescent="0.2">
      <c r="D161" s="75"/>
    </row>
    <row r="162" spans="4:4" x14ac:dyDescent="0.2">
      <c r="D162" s="75"/>
    </row>
    <row r="163" spans="4:4" x14ac:dyDescent="0.2">
      <c r="D163" s="75"/>
    </row>
    <row r="164" spans="4:4" x14ac:dyDescent="0.2">
      <c r="D164" s="75"/>
    </row>
    <row r="165" spans="4:4" x14ac:dyDescent="0.2">
      <c r="D165" s="75"/>
    </row>
  </sheetData>
  <autoFilter ref="A5:H145" xr:uid="{00000000-0009-0000-0000-000002000000}"/>
  <mergeCells count="5">
    <mergeCell ref="A1:H1"/>
    <mergeCell ref="A2:H2"/>
    <mergeCell ref="A4:H4"/>
    <mergeCell ref="A3:H3"/>
    <mergeCell ref="D148:H148"/>
  </mergeCells>
  <phoneticPr fontId="0" type="noConversion"/>
  <pageMargins left="0.51181102362204722" right="0.19685039370078741" top="0.25" bottom="0.62992125984251968" header="0.15748031496062992" footer="0.23622047244094491"/>
  <pageSetup paperSize="9" scale="91" fitToHeight="4" orientation="landscape" horizontalDpi="4294967295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Planilha Orçamentária</vt:lpstr>
      <vt:lpstr>'Planilha Orçamentária'!Area_de_impressao</vt:lpstr>
      <vt:lpstr>'Planilha Orçamentária'!Titulos_de_impressao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Tsukamoto</dc:creator>
  <cp:lastModifiedBy>Departamento Licitação 02</cp:lastModifiedBy>
  <cp:lastPrinted>2024-04-16T11:47:48Z</cp:lastPrinted>
  <dcterms:created xsi:type="dcterms:W3CDTF">2001-02-28T12:36:28Z</dcterms:created>
  <dcterms:modified xsi:type="dcterms:W3CDTF">2024-04-16T11:49:16Z</dcterms:modified>
</cp:coreProperties>
</file>